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EIGHBORHOOD STAR\NBHDGEN\2024\Applicant lists\Sample items for applicants\"/>
    </mc:Choice>
  </mc:AlternateContent>
  <xr:revisionPtr revIDLastSave="0" documentId="8_{311B526C-2ABA-4877-BE2D-3B7E0E7F84FA}" xr6:coauthVersionLast="47" xr6:coauthVersionMax="47" xr10:uidLastSave="{00000000-0000-0000-0000-000000000000}"/>
  <bookViews>
    <workbookView xWindow="-108" yWindow="-108" windowWidth="23256" windowHeight="12576" firstSheet="2" activeTab="2" xr2:uid="{D1682411-BFDF-4B30-89BB-F05649E11BC8}"/>
  </bookViews>
  <sheets>
    <sheet name="TCT&gt;&gt;&gt;&gt;" sheetId="8" r:id="rId1"/>
    <sheet name="2023" sheetId="1" r:id="rId2"/>
    <sheet name="Jan - May Cash Flow" sheetId="5" r:id="rId3"/>
    <sheet name="1 Year PRO FORMA" sheetId="7" r:id="rId4"/>
    <sheet name="5 year PRO FORMA" sheetId="10" r:id="rId5"/>
  </sheets>
  <definedNames>
    <definedName name="_xlnm.Print_Area" localSheetId="3">'1 Year PRO FORMA'!$B$2:$S$26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0" l="1"/>
  <c r="F19" i="10" s="1"/>
  <c r="G19" i="10" s="1"/>
  <c r="D19" i="10"/>
  <c r="E18" i="10"/>
  <c r="F18" i="10"/>
  <c r="G18" i="10" s="1"/>
  <c r="D18" i="10"/>
  <c r="E17" i="10"/>
  <c r="F17" i="10" s="1"/>
  <c r="G17" i="10" s="1"/>
  <c r="D17" i="10"/>
  <c r="E16" i="10"/>
  <c r="F16" i="10"/>
  <c r="G16" i="10" s="1"/>
  <c r="D16" i="10"/>
  <c r="E8" i="10"/>
  <c r="F8" i="10" s="1"/>
  <c r="G8" i="10" s="1"/>
  <c r="D8" i="10"/>
  <c r="D7" i="10"/>
  <c r="E7" i="10" s="1"/>
  <c r="C21" i="10"/>
  <c r="I15" i="10"/>
  <c r="C11" i="10"/>
  <c r="I9" i="10"/>
  <c r="L33" i="5"/>
  <c r="D33" i="5"/>
  <c r="D31" i="5"/>
  <c r="K28" i="1"/>
  <c r="J28" i="1"/>
  <c r="I28" i="1"/>
  <c r="I30" i="1" s="1"/>
  <c r="H28" i="1"/>
  <c r="G28" i="1"/>
  <c r="G30" i="1" s="1"/>
  <c r="P23" i="7"/>
  <c r="O23" i="7"/>
  <c r="N23" i="7"/>
  <c r="M23" i="7"/>
  <c r="L23" i="7"/>
  <c r="K23" i="7"/>
  <c r="J23" i="7"/>
  <c r="I23" i="7"/>
  <c r="H23" i="7"/>
  <c r="G23" i="7"/>
  <c r="F23" i="7"/>
  <c r="E23" i="7"/>
  <c r="R21" i="7"/>
  <c r="R20" i="7"/>
  <c r="R19" i="7"/>
  <c r="R18" i="7"/>
  <c r="R17" i="7"/>
  <c r="P13" i="7"/>
  <c r="O13" i="7"/>
  <c r="N13" i="7"/>
  <c r="M13" i="7"/>
  <c r="L13" i="7"/>
  <c r="L25" i="7" s="1"/>
  <c r="K13" i="7"/>
  <c r="J13" i="7"/>
  <c r="I13" i="7"/>
  <c r="H13" i="7"/>
  <c r="H25" i="7" s="1"/>
  <c r="G13" i="7"/>
  <c r="F13" i="7"/>
  <c r="E13" i="7"/>
  <c r="R11" i="7"/>
  <c r="R10" i="7"/>
  <c r="R9" i="7"/>
  <c r="P29" i="5"/>
  <c r="P28" i="5"/>
  <c r="I31" i="5"/>
  <c r="I33" i="5" s="1"/>
  <c r="C31" i="5"/>
  <c r="C33" i="5" s="1"/>
  <c r="E31" i="5"/>
  <c r="E33" i="5" s="1"/>
  <c r="F31" i="5"/>
  <c r="F33" i="5" s="1"/>
  <c r="G31" i="5"/>
  <c r="G33" i="5" s="1"/>
  <c r="H31" i="5"/>
  <c r="H33" i="5" s="1"/>
  <c r="O31" i="5"/>
  <c r="O33" i="5" s="1"/>
  <c r="N31" i="5"/>
  <c r="N33" i="5" s="1"/>
  <c r="M31" i="5"/>
  <c r="M33" i="5" s="1"/>
  <c r="L31" i="5"/>
  <c r="K31" i="5"/>
  <c r="K33" i="5" s="1"/>
  <c r="J31" i="5"/>
  <c r="J33" i="5" s="1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6" i="5"/>
  <c r="N28" i="1"/>
  <c r="N30" i="1" s="1"/>
  <c r="M28" i="1"/>
  <c r="M30" i="1" s="1"/>
  <c r="L28" i="1"/>
  <c r="L30" i="1" s="1"/>
  <c r="K30" i="1"/>
  <c r="J30" i="1"/>
  <c r="H30" i="1"/>
  <c r="F28" i="1"/>
  <c r="F30" i="1" s="1"/>
  <c r="E28" i="1"/>
  <c r="E30" i="1" s="1"/>
  <c r="D28" i="1"/>
  <c r="D30" i="1" s="1"/>
  <c r="O8" i="1"/>
  <c r="C28" i="1"/>
  <c r="C30" i="1" s="1"/>
  <c r="O26" i="1"/>
  <c r="O17" i="1"/>
  <c r="O16" i="1"/>
  <c r="O25" i="1"/>
  <c r="O24" i="1"/>
  <c r="O23" i="1"/>
  <c r="O22" i="1"/>
  <c r="O21" i="1"/>
  <c r="O20" i="1"/>
  <c r="O19" i="1"/>
  <c r="O18" i="1"/>
  <c r="O15" i="1"/>
  <c r="O14" i="1"/>
  <c r="O13" i="1"/>
  <c r="O12" i="1"/>
  <c r="O11" i="1"/>
  <c r="O10" i="1"/>
  <c r="O6" i="1"/>
  <c r="O9" i="1"/>
  <c r="I19" i="10" l="1"/>
  <c r="I18" i="10"/>
  <c r="G21" i="10"/>
  <c r="E21" i="10"/>
  <c r="I17" i="10"/>
  <c r="I16" i="10"/>
  <c r="F21" i="10"/>
  <c r="D21" i="10"/>
  <c r="E11" i="10"/>
  <c r="I8" i="10"/>
  <c r="D11" i="10"/>
  <c r="F7" i="10"/>
  <c r="C23" i="10"/>
  <c r="P25" i="7"/>
  <c r="O25" i="7"/>
  <c r="N25" i="7"/>
  <c r="M25" i="7"/>
  <c r="J25" i="7"/>
  <c r="K25" i="7"/>
  <c r="I25" i="7"/>
  <c r="F25" i="7"/>
  <c r="R23" i="7"/>
  <c r="G25" i="7"/>
  <c r="E25" i="7"/>
  <c r="R13" i="7"/>
  <c r="P31" i="5"/>
  <c r="O34" i="1"/>
  <c r="O28" i="1"/>
  <c r="O32" i="1" s="1"/>
  <c r="O30" i="1"/>
  <c r="E23" i="10" l="1"/>
  <c r="I21" i="10"/>
  <c r="D23" i="10"/>
  <c r="F11" i="10"/>
  <c r="G7" i="10"/>
  <c r="R25" i="7"/>
  <c r="P33" i="5"/>
  <c r="G11" i="10" l="1"/>
  <c r="G23" i="10" s="1"/>
  <c r="I7" i="10"/>
  <c r="F23" i="10"/>
  <c r="I23" i="10" l="1"/>
  <c r="I11" i="10"/>
</calcChain>
</file>

<file path=xl/sharedStrings.xml><?xml version="1.0" encoding="utf-8"?>
<sst xmlns="http://schemas.openxmlformats.org/spreadsheetml/2006/main" count="122" uniqueCount="80">
  <si>
    <t>Twin Cities Tent and Event Rental</t>
  </si>
  <si>
    <t>Final 6 months 2023 and 1st 6 months of 2024Budget Projections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</si>
  <si>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</si>
  <si>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</si>
  <si>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</si>
  <si>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</si>
  <si>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</si>
  <si>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</si>
  <si>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</si>
  <si>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</si>
  <si>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</si>
  <si>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</si>
  <si>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</si>
  <si>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</si>
  <si>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Annual</t>
  </si>
  <si>
    <t>Sales</t>
  </si>
  <si>
    <t>Fixed Expenses:</t>
  </si>
  <si>
    <t xml:space="preserve">Sales Tax </t>
  </si>
  <si>
    <t>Sub Rental and Outside Vendors</t>
  </si>
  <si>
    <t>Insurance</t>
  </si>
  <si>
    <t>Travel/ARA Show (Feb. 2023 -$2200)</t>
  </si>
  <si>
    <t>Gas</t>
  </si>
  <si>
    <t>Storage Unit</t>
  </si>
  <si>
    <t>ARA Annual Dues</t>
  </si>
  <si>
    <t>Labor ($20/hr)</t>
  </si>
  <si>
    <t>Marketing $1500 w/HPC postcards)</t>
  </si>
  <si>
    <t>Repairs and Maintenance</t>
  </si>
  <si>
    <t>Good Shuffle</t>
  </si>
  <si>
    <t>Phone</t>
  </si>
  <si>
    <t>Visa Charge 3%</t>
  </si>
  <si>
    <t>Website maintenance</t>
  </si>
  <si>
    <t>Annual Website Fee</t>
  </si>
  <si>
    <t>Accounting ($675 for bal. of 2022)</t>
  </si>
  <si>
    <t>Spencer Wages</t>
  </si>
  <si>
    <t>Mike Wages (Sales-30% expenses)(then 20% of sales)</t>
  </si>
  <si>
    <t>Misc.</t>
  </si>
  <si>
    <t>Car Payment</t>
  </si>
  <si>
    <t>Total Expenses</t>
  </si>
  <si>
    <t>Net Income</t>
  </si>
  <si>
    <t>SAMPLE BUSINESS</t>
  </si>
  <si>
    <t>2024 Cash Flow Projections Jan. 1-June 1, 2024</t>
  </si>
  <si>
    <t xml:space="preserve">Gross Income </t>
  </si>
  <si>
    <r>
      <t xml:space="preserve">Sales Tax - based on sales through Sept. 30 </t>
    </r>
    <r>
      <rPr>
        <sz val="12"/>
        <color rgb="FFFF0000"/>
        <rFont val="Calibri"/>
        <family val="2"/>
        <scheme val="minor"/>
      </rPr>
      <t>Estimate</t>
    </r>
  </si>
  <si>
    <t>Insurance: Property &amp; Truck (total approx. $5,500</t>
  </si>
  <si>
    <t xml:space="preserve">Monthly Visa </t>
  </si>
  <si>
    <t>ARA Annual Dues $485 pd. In Sept. 2023</t>
  </si>
  <si>
    <t xml:space="preserve">Marketing </t>
  </si>
  <si>
    <t>Good Shuffle Annual &amp; Monthly Processing Fees</t>
  </si>
  <si>
    <t>Credit Card</t>
  </si>
  <si>
    <t xml:space="preserve">Accounting </t>
  </si>
  <si>
    <t>Wages</t>
  </si>
  <si>
    <t>Car Lease and Ins.</t>
  </si>
  <si>
    <t>Monthly Visa for Mike and Spencer</t>
  </si>
  <si>
    <t>Building Mortgage</t>
  </si>
  <si>
    <t>Property Tax (est.)</t>
  </si>
  <si>
    <t xml:space="preserve"> </t>
  </si>
  <si>
    <t>SAMPLE BUSINESS CASHFLOW PROJECTION</t>
  </si>
  <si>
    <t xml:space="preserve">January </t>
  </si>
  <si>
    <t>February</t>
  </si>
  <si>
    <t>March</t>
  </si>
  <si>
    <t>April</t>
  </si>
  <si>
    <t>August</t>
  </si>
  <si>
    <t>September</t>
  </si>
  <si>
    <t>October</t>
  </si>
  <si>
    <t>November</t>
  </si>
  <si>
    <t>December</t>
  </si>
  <si>
    <t>Total</t>
  </si>
  <si>
    <t>Income:</t>
  </si>
  <si>
    <t>Storage Space Rent</t>
  </si>
  <si>
    <t>Retail Space Rent</t>
  </si>
  <si>
    <t>Total Income:</t>
  </si>
  <si>
    <t>Expenses:</t>
  </si>
  <si>
    <t>Mortgage/Rent</t>
  </si>
  <si>
    <t>Property taxes</t>
  </si>
  <si>
    <t>Utilities</t>
  </si>
  <si>
    <t>Repairs &amp; Maint.</t>
  </si>
  <si>
    <t>Total Expenses:</t>
  </si>
  <si>
    <t>NOI</t>
  </si>
  <si>
    <t>SAMPLE BUSINESS CASHFLOW PROJECTION-- 5 years</t>
  </si>
  <si>
    <t>Storage Space Rental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</si>
</sst>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 tint="-0.14993743705557422"/>
      </bottom>
      <diagonal/>
    </border>
    <border>
      <left/>
      <right/>
      <top style="medium">
        <color theme="0" tint="-0.14993743705557422"/>
      </top>
      <bottom style="medium">
        <color theme="0" tint="-0.14990691854609822"/>
      </bottom>
      <diagonal/>
    </border>
    <border>
      <left/>
      <right/>
      <top style="medium">
        <color theme="0" tint="-0.14993743705557422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4" fontId="3" fillId="0" borderId="2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64" fontId="6" fillId="0" borderId="0" xfId="0" applyNumberFormat="1" applyFont="1"/>
    <xf numFmtId="44" fontId="8" fillId="0" borderId="0" xfId="1" applyFont="1"/>
    <xf numFmtId="9" fontId="0" fillId="0" borderId="0" xfId="2" applyFont="1"/>
    <xf numFmtId="9" fontId="0" fillId="0" borderId="3" xfId="2" applyFont="1" applyBorder="1"/>
    <xf numFmtId="9" fontId="0" fillId="0" borderId="0" xfId="2" applyFont="1" applyBorder="1"/>
    <xf numFmtId="9" fontId="9" fillId="0" borderId="0" xfId="2" applyFont="1"/>
    <xf numFmtId="0" fontId="0" fillId="0" borderId="3" xfId="0" applyBorder="1"/>
    <xf numFmtId="9" fontId="9" fillId="0" borderId="3" xfId="2" applyFont="1" applyBorder="1"/>
    <xf numFmtId="9" fontId="9" fillId="2" borderId="0" xfId="2" applyFont="1" applyFill="1"/>
    <xf numFmtId="9" fontId="0" fillId="0" borderId="5" xfId="2" applyFont="1" applyBorder="1"/>
    <xf numFmtId="9" fontId="0" fillId="0" borderId="6" xfId="2" applyFont="1" applyBorder="1"/>
    <xf numFmtId="9" fontId="0" fillId="0" borderId="7" xfId="2" applyFont="1" applyBorder="1"/>
    <xf numFmtId="9" fontId="0" fillId="0" borderId="4" xfId="2" applyFont="1" applyBorder="1"/>
    <xf numFmtId="0" fontId="0" fillId="0" borderId="4" xfId="0" applyBorder="1"/>
    <xf numFmtId="9" fontId="9" fillId="0" borderId="4" xfId="2" applyFont="1" applyBorder="1"/>
    <xf numFmtId="165" fontId="0" fillId="0" borderId="5" xfId="0" applyNumberFormat="1" applyBorder="1"/>
    <xf numFmtId="165" fontId="0" fillId="0" borderId="0" xfId="0" applyNumberFormat="1"/>
    <xf numFmtId="165" fontId="0" fillId="0" borderId="6" xfId="0" applyNumberFormat="1" applyBorder="1"/>
    <xf numFmtId="165" fontId="0" fillId="0" borderId="7" xfId="0" applyNumberFormat="1" applyBorder="1"/>
    <xf numFmtId="165" fontId="0" fillId="0" borderId="3" xfId="0" applyNumberFormat="1" applyBorder="1"/>
    <xf numFmtId="0" fontId="9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166" fontId="0" fillId="0" borderId="6" xfId="3" applyNumberFormat="1" applyFont="1" applyBorder="1"/>
    <xf numFmtId="166" fontId="0" fillId="0" borderId="0" xfId="3" applyNumberFormat="1" applyFont="1" applyBorder="1"/>
    <xf numFmtId="37" fontId="0" fillId="0" borderId="5" xfId="3" applyNumberFormat="1" applyFont="1" applyBorder="1"/>
    <xf numFmtId="5" fontId="0" fillId="0" borderId="5" xfId="0" applyNumberFormat="1" applyBorder="1"/>
    <xf numFmtId="5" fontId="0" fillId="0" borderId="0" xfId="0" applyNumberFormat="1"/>
    <xf numFmtId="37" fontId="0" fillId="0" borderId="0" xfId="3" applyNumberFormat="1" applyFont="1" applyBorder="1"/>
    <xf numFmtId="166" fontId="0" fillId="0" borderId="7" xfId="3" applyNumberFormat="1" applyFont="1" applyBorder="1"/>
    <xf numFmtId="5" fontId="9" fillId="0" borderId="0" xfId="0" applyNumberFormat="1" applyFont="1"/>
    <xf numFmtId="5" fontId="9" fillId="2" borderId="0" xfId="0" applyNumberFormat="1" applyFont="1" applyFill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167" fontId="0" fillId="0" borderId="6" xfId="2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54068-DD89-458D-80B2-63670373896A}">
  <sheetPr>
    <tabColor theme="4"/>
  </sheetPr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1BB90-41BC-4A49-94F5-45D1E103900A}">
  <sheetPr>
    <tabColor theme="4" tint="0.79998168889431442"/>
    <pageSetUpPr fitToPage="1"/>
  </sheetPr>
  <dimension ref="A1:O38"/>
  <sheetViews>
    <sheetView workbookViewId="0">
      <selection activeCell="O27" sqref="O27"/>
    </sheetView>
  </sheetViews>
  <sheetFormatPr defaultRowHeight="15.6" x14ac:dyDescent="0.3"/>
  <cols>
    <col min="2" max="2" width="51.109375" customWidth="1"/>
    <col min="3" max="3" width="11.6640625" customWidth="1"/>
    <col min="4" max="4" width="10.5546875" bestFit="1" customWidth="1"/>
    <col min="5" max="12" width="11" bestFit="1" customWidth="1"/>
    <col min="13" max="14" width="10.5546875" bestFit="1" customWidth="1"/>
    <col min="15" max="15" width="13.109375" style="2" customWidth="1"/>
  </cols>
  <sheetData>
    <row r="1" spans="1:15" ht="23.4" x14ac:dyDescent="0.4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21" x14ac:dyDescent="0.4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1" x14ac:dyDescent="0.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6"/>
    </row>
    <row r="5" spans="1:15" x14ac:dyDescent="0.3">
      <c r="A5" s="2"/>
      <c r="B5" s="2"/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</row>
    <row r="6" spans="1:15" x14ac:dyDescent="0.3">
      <c r="A6" s="2" t="s">
        <v>15</v>
      </c>
      <c r="B6" s="2"/>
      <c r="C6" s="3">
        <v>1000</v>
      </c>
      <c r="D6" s="3">
        <v>1000</v>
      </c>
      <c r="E6" s="3">
        <v>1000</v>
      </c>
      <c r="F6" s="3">
        <v>1682</v>
      </c>
      <c r="G6" s="3">
        <v>8379</v>
      </c>
      <c r="H6" s="3">
        <v>36576</v>
      </c>
      <c r="I6" s="3">
        <v>7831</v>
      </c>
      <c r="J6" s="3">
        <v>27575</v>
      </c>
      <c r="K6" s="3">
        <v>41659</v>
      </c>
      <c r="L6" s="3">
        <v>1234</v>
      </c>
      <c r="M6" s="3">
        <v>122</v>
      </c>
      <c r="N6" s="3">
        <v>1149</v>
      </c>
      <c r="O6" s="3">
        <f>SUM(C6:N6)</f>
        <v>129207</v>
      </c>
    </row>
    <row r="7" spans="1:15" x14ac:dyDescent="0.3">
      <c r="A7" s="2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5" x14ac:dyDescent="0.3">
      <c r="A8" s="2"/>
      <c r="B8" s="2" t="s">
        <v>17</v>
      </c>
      <c r="C8" s="4">
        <v>6562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>
        <f>SUM(C8:N8)</f>
        <v>6562</v>
      </c>
    </row>
    <row r="9" spans="1:15" x14ac:dyDescent="0.3">
      <c r="A9" s="2"/>
      <c r="B9" s="2" t="s">
        <v>18</v>
      </c>
      <c r="C9" s="3"/>
      <c r="D9" s="3"/>
      <c r="E9" s="3"/>
      <c r="F9" s="3"/>
      <c r="G9" s="3">
        <v>1000</v>
      </c>
      <c r="H9" s="3">
        <v>2000</v>
      </c>
      <c r="I9" s="3">
        <v>1000</v>
      </c>
      <c r="J9" s="3">
        <v>500</v>
      </c>
      <c r="K9" s="3"/>
      <c r="L9" s="3"/>
      <c r="M9" s="3"/>
      <c r="N9" s="3"/>
      <c r="O9" s="3">
        <f t="shared" ref="O9:O28" si="0">SUM(C9:N9)</f>
        <v>4500</v>
      </c>
    </row>
    <row r="10" spans="1:15" x14ac:dyDescent="0.3">
      <c r="A10" s="2"/>
      <c r="B10" s="2" t="s">
        <v>19</v>
      </c>
      <c r="C10" s="3">
        <v>1793</v>
      </c>
      <c r="D10" s="3"/>
      <c r="E10" s="3"/>
      <c r="F10" s="3"/>
      <c r="G10" s="3">
        <v>3476</v>
      </c>
      <c r="H10" s="3"/>
      <c r="I10" s="3"/>
      <c r="J10" s="3"/>
      <c r="K10" s="3"/>
      <c r="L10" s="3"/>
      <c r="M10" s="3"/>
      <c r="N10" s="3"/>
      <c r="O10" s="3">
        <f t="shared" si="0"/>
        <v>5269</v>
      </c>
    </row>
    <row r="11" spans="1:15" x14ac:dyDescent="0.3">
      <c r="A11" s="2"/>
      <c r="B11" s="2" t="s">
        <v>20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>
        <f t="shared" si="0"/>
        <v>0</v>
      </c>
    </row>
    <row r="12" spans="1:15" x14ac:dyDescent="0.3">
      <c r="A12" s="2"/>
      <c r="B12" s="2" t="s">
        <v>21</v>
      </c>
      <c r="C12" s="3">
        <v>100</v>
      </c>
      <c r="D12" s="3">
        <v>100</v>
      </c>
      <c r="E12" s="3">
        <v>100</v>
      </c>
      <c r="F12" s="3">
        <v>100</v>
      </c>
      <c r="G12" s="3">
        <v>350</v>
      </c>
      <c r="H12" s="3">
        <v>900</v>
      </c>
      <c r="I12" s="3">
        <v>300</v>
      </c>
      <c r="J12" s="3">
        <v>400</v>
      </c>
      <c r="K12" s="3">
        <v>400</v>
      </c>
      <c r="L12" s="3">
        <v>100</v>
      </c>
      <c r="M12" s="3">
        <v>100</v>
      </c>
      <c r="N12" s="3">
        <v>100</v>
      </c>
      <c r="O12" s="3">
        <f t="shared" si="0"/>
        <v>3050</v>
      </c>
    </row>
    <row r="13" spans="1:15" x14ac:dyDescent="0.3">
      <c r="A13" s="2"/>
      <c r="B13" s="2" t="s">
        <v>22</v>
      </c>
      <c r="C13" s="3">
        <v>586</v>
      </c>
      <c r="D13" s="3">
        <v>586</v>
      </c>
      <c r="E13" s="3">
        <v>1500</v>
      </c>
      <c r="F13" s="3">
        <v>1500</v>
      </c>
      <c r="G13" s="3">
        <v>1500</v>
      </c>
      <c r="H13" s="3">
        <v>1500</v>
      </c>
      <c r="I13" s="3">
        <v>1500</v>
      </c>
      <c r="J13" s="3">
        <v>1500</v>
      </c>
      <c r="K13" s="3">
        <v>1500</v>
      </c>
      <c r="L13" s="3">
        <v>1500</v>
      </c>
      <c r="M13" s="3">
        <v>1500</v>
      </c>
      <c r="N13" s="3">
        <v>1500</v>
      </c>
      <c r="O13" s="3">
        <f t="shared" si="0"/>
        <v>16172</v>
      </c>
    </row>
    <row r="14" spans="1:15" x14ac:dyDescent="0.3">
      <c r="A14" s="2"/>
      <c r="B14" s="2" t="s">
        <v>23</v>
      </c>
      <c r="C14" s="3"/>
      <c r="D14" s="3"/>
      <c r="E14" s="3"/>
      <c r="F14" s="3"/>
      <c r="G14" s="3"/>
      <c r="H14" s="3"/>
      <c r="I14" s="3"/>
      <c r="J14" s="3"/>
      <c r="K14" s="3">
        <v>450</v>
      </c>
      <c r="L14" s="3"/>
      <c r="M14" s="3"/>
      <c r="N14" s="3"/>
      <c r="O14" s="3">
        <f t="shared" si="0"/>
        <v>450</v>
      </c>
    </row>
    <row r="15" spans="1:15" x14ac:dyDescent="0.3">
      <c r="A15" s="2"/>
      <c r="B15" s="2" t="s">
        <v>24</v>
      </c>
      <c r="C15" s="3"/>
      <c r="D15" s="3"/>
      <c r="E15" s="3"/>
      <c r="F15" s="3"/>
      <c r="G15" s="3"/>
      <c r="H15" s="3">
        <v>2500</v>
      </c>
      <c r="I15" s="3"/>
      <c r="J15" s="3">
        <v>1500</v>
      </c>
      <c r="K15" s="3">
        <v>2000</v>
      </c>
      <c r="L15" s="3"/>
      <c r="M15" s="3"/>
      <c r="N15" s="3"/>
      <c r="O15" s="3">
        <f t="shared" si="0"/>
        <v>6000</v>
      </c>
    </row>
    <row r="16" spans="1:15" x14ac:dyDescent="0.3">
      <c r="A16" s="2"/>
      <c r="B16" s="2" t="s">
        <v>25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>
        <f>SUM(C16:N16)</f>
        <v>0</v>
      </c>
    </row>
    <row r="17" spans="1:15" x14ac:dyDescent="0.3">
      <c r="A17" s="2"/>
      <c r="B17" s="2" t="s">
        <v>26</v>
      </c>
      <c r="C17" s="3"/>
      <c r="D17" s="3"/>
      <c r="E17" s="3"/>
      <c r="F17" s="3">
        <v>250</v>
      </c>
      <c r="G17" s="3">
        <v>250</v>
      </c>
      <c r="H17" s="3">
        <v>250</v>
      </c>
      <c r="I17" s="3">
        <v>250</v>
      </c>
      <c r="J17" s="3">
        <v>250</v>
      </c>
      <c r="K17" s="3">
        <v>250</v>
      </c>
      <c r="L17" s="3"/>
      <c r="M17" s="3"/>
      <c r="N17" s="3"/>
      <c r="O17" s="3">
        <f>SUM(C17:N17)</f>
        <v>1500</v>
      </c>
    </row>
    <row r="18" spans="1:15" x14ac:dyDescent="0.3">
      <c r="A18" s="2"/>
      <c r="B18" s="2" t="s">
        <v>27</v>
      </c>
      <c r="C18" s="3"/>
      <c r="D18" s="3"/>
      <c r="E18" s="3"/>
      <c r="F18" s="3"/>
      <c r="G18" s="3"/>
      <c r="H18" s="3">
        <v>1900</v>
      </c>
      <c r="I18" s="3"/>
      <c r="J18" s="3"/>
      <c r="K18" s="3"/>
      <c r="L18" s="3"/>
      <c r="M18" s="3"/>
      <c r="N18" s="3"/>
      <c r="O18" s="3">
        <f t="shared" si="0"/>
        <v>1900</v>
      </c>
    </row>
    <row r="19" spans="1:15" x14ac:dyDescent="0.3">
      <c r="A19" s="2"/>
      <c r="B19" s="2" t="s">
        <v>28</v>
      </c>
      <c r="C19" s="3">
        <v>240</v>
      </c>
      <c r="D19" s="3"/>
      <c r="E19" s="3"/>
      <c r="F19" s="3"/>
      <c r="G19" s="3"/>
      <c r="H19" s="3"/>
      <c r="I19" s="3">
        <v>240</v>
      </c>
      <c r="J19" s="3"/>
      <c r="K19" s="4"/>
      <c r="L19" s="3"/>
      <c r="M19" s="3"/>
      <c r="N19" s="3"/>
      <c r="O19" s="3">
        <f t="shared" si="0"/>
        <v>480</v>
      </c>
    </row>
    <row r="20" spans="1:15" x14ac:dyDescent="0.3">
      <c r="A20" s="2"/>
      <c r="B20" s="2" t="s">
        <v>29</v>
      </c>
      <c r="C20" s="3">
        <v>80</v>
      </c>
      <c r="D20" s="3">
        <v>80</v>
      </c>
      <c r="E20" s="3">
        <v>80</v>
      </c>
      <c r="F20" s="3">
        <v>120</v>
      </c>
      <c r="G20" s="3">
        <v>270</v>
      </c>
      <c r="H20" s="3">
        <v>1100</v>
      </c>
      <c r="I20" s="3">
        <v>225</v>
      </c>
      <c r="J20" s="3">
        <v>450</v>
      </c>
      <c r="K20" s="4">
        <v>450</v>
      </c>
      <c r="L20" s="3">
        <v>30</v>
      </c>
      <c r="M20" s="3">
        <v>30</v>
      </c>
      <c r="N20" s="3">
        <v>30</v>
      </c>
      <c r="O20" s="3">
        <f t="shared" si="0"/>
        <v>2945</v>
      </c>
    </row>
    <row r="21" spans="1:15" x14ac:dyDescent="0.3">
      <c r="A21" s="2"/>
      <c r="B21" s="2" t="s">
        <v>30</v>
      </c>
      <c r="C21" s="3">
        <v>350</v>
      </c>
      <c r="D21" s="3">
        <v>350</v>
      </c>
      <c r="E21" s="3">
        <v>350</v>
      </c>
      <c r="F21" s="3">
        <v>350</v>
      </c>
      <c r="G21" s="3">
        <v>350</v>
      </c>
      <c r="H21" s="3">
        <v>350</v>
      </c>
      <c r="I21" s="3">
        <v>350</v>
      </c>
      <c r="J21" s="3">
        <v>350</v>
      </c>
      <c r="K21" s="3">
        <v>350</v>
      </c>
      <c r="L21" s="3">
        <v>350</v>
      </c>
      <c r="M21" s="3">
        <v>350</v>
      </c>
      <c r="N21" s="3">
        <v>350</v>
      </c>
      <c r="O21" s="3">
        <f t="shared" si="0"/>
        <v>4200</v>
      </c>
    </row>
    <row r="22" spans="1:15" x14ac:dyDescent="0.3">
      <c r="A22" s="2"/>
      <c r="B22" s="2" t="s">
        <v>31</v>
      </c>
      <c r="C22" s="3"/>
      <c r="D22" s="3"/>
      <c r="E22" s="3"/>
      <c r="F22" s="3"/>
      <c r="G22" s="3"/>
      <c r="H22" s="3">
        <v>330</v>
      </c>
      <c r="I22" s="3"/>
      <c r="J22" s="3"/>
      <c r="K22" s="3"/>
      <c r="L22" s="3"/>
      <c r="M22" s="3"/>
      <c r="N22" s="3"/>
      <c r="O22" s="3">
        <f t="shared" si="0"/>
        <v>330</v>
      </c>
    </row>
    <row r="23" spans="1:15" x14ac:dyDescent="0.3">
      <c r="A23" s="2"/>
      <c r="B23" s="2" t="s">
        <v>32</v>
      </c>
      <c r="C23" s="3"/>
      <c r="D23" s="3"/>
      <c r="E23" s="3"/>
      <c r="F23" s="3"/>
      <c r="G23" s="3">
        <v>1100</v>
      </c>
      <c r="H23" s="3"/>
      <c r="I23" s="3"/>
      <c r="J23" s="3"/>
      <c r="K23" s="3"/>
      <c r="L23" s="3"/>
      <c r="M23" s="3"/>
      <c r="N23" s="3"/>
      <c r="O23" s="3">
        <f t="shared" si="0"/>
        <v>1100</v>
      </c>
    </row>
    <row r="24" spans="1:15" x14ac:dyDescent="0.3">
      <c r="A24" s="2"/>
      <c r="B24" s="2" t="s">
        <v>33</v>
      </c>
      <c r="C24" s="3">
        <v>2000</v>
      </c>
      <c r="D24" s="3">
        <v>2000</v>
      </c>
      <c r="E24" s="3">
        <v>2000</v>
      </c>
      <c r="F24" s="3">
        <v>2000</v>
      </c>
      <c r="G24" s="3">
        <v>3000</v>
      </c>
      <c r="H24" s="3">
        <v>6000</v>
      </c>
      <c r="I24" s="3">
        <v>3000</v>
      </c>
      <c r="J24" s="3">
        <v>5000</v>
      </c>
      <c r="K24" s="3">
        <v>5000</v>
      </c>
      <c r="L24" s="3">
        <v>4000</v>
      </c>
      <c r="M24" s="3">
        <v>3000</v>
      </c>
      <c r="N24" s="3">
        <v>3000</v>
      </c>
      <c r="O24" s="3">
        <f t="shared" si="0"/>
        <v>40000</v>
      </c>
    </row>
    <row r="25" spans="1:15" x14ac:dyDescent="0.3">
      <c r="A25" s="2"/>
      <c r="B25" s="2" t="s">
        <v>34</v>
      </c>
      <c r="C25" s="3"/>
      <c r="D25" s="3"/>
      <c r="E25" s="3"/>
      <c r="F25" s="3"/>
      <c r="G25" s="3"/>
      <c r="H25" s="3">
        <v>3500</v>
      </c>
      <c r="I25" s="3">
        <v>2000</v>
      </c>
      <c r="J25" s="3">
        <v>3500</v>
      </c>
      <c r="K25" s="3">
        <v>3500</v>
      </c>
      <c r="L25" s="3"/>
      <c r="M25" s="3"/>
      <c r="N25" s="3"/>
      <c r="O25" s="3">
        <f t="shared" si="0"/>
        <v>12500</v>
      </c>
    </row>
    <row r="26" spans="1:15" x14ac:dyDescent="0.3">
      <c r="A26" s="2"/>
      <c r="B26" s="2" t="s">
        <v>35</v>
      </c>
      <c r="C26" s="3">
        <v>100</v>
      </c>
      <c r="D26" s="3">
        <v>100</v>
      </c>
      <c r="E26" s="3">
        <v>100</v>
      </c>
      <c r="F26" s="3">
        <v>100</v>
      </c>
      <c r="G26" s="3">
        <v>250</v>
      </c>
      <c r="H26" s="3">
        <v>250</v>
      </c>
      <c r="I26" s="3">
        <v>250</v>
      </c>
      <c r="J26" s="3">
        <v>250</v>
      </c>
      <c r="K26" s="3">
        <v>250</v>
      </c>
      <c r="L26" s="3">
        <v>100</v>
      </c>
      <c r="M26" s="3">
        <v>100</v>
      </c>
      <c r="N26" s="3">
        <v>100</v>
      </c>
      <c r="O26" s="3">
        <f>SUM(C26:N26)</f>
        <v>1950</v>
      </c>
    </row>
    <row r="27" spans="1:15" x14ac:dyDescent="0.3">
      <c r="A27" s="2"/>
      <c r="B27" s="2" t="s">
        <v>36</v>
      </c>
      <c r="C27" s="3"/>
      <c r="D27" s="3"/>
      <c r="E27" s="3"/>
      <c r="F27" s="3"/>
      <c r="G27" s="3">
        <v>500</v>
      </c>
      <c r="H27" s="3">
        <v>500</v>
      </c>
      <c r="I27" s="3">
        <v>500</v>
      </c>
      <c r="J27" s="3">
        <v>500</v>
      </c>
      <c r="K27" s="3">
        <v>500</v>
      </c>
      <c r="L27" s="3">
        <v>500</v>
      </c>
      <c r="M27" s="3">
        <v>500</v>
      </c>
      <c r="N27" s="3">
        <v>500</v>
      </c>
      <c r="O27" s="3"/>
    </row>
    <row r="28" spans="1:15" x14ac:dyDescent="0.3">
      <c r="A28" s="2" t="s">
        <v>37</v>
      </c>
      <c r="B28" s="2"/>
      <c r="C28" s="3">
        <f>SUM(C8:C26)</f>
        <v>11811</v>
      </c>
      <c r="D28" s="3">
        <f>SUM(D8:D26)</f>
        <v>3216</v>
      </c>
      <c r="E28" s="3">
        <f>SUM(E8:E26)</f>
        <v>4130</v>
      </c>
      <c r="F28" s="3">
        <f>SUM(F8:F26)</f>
        <v>4420</v>
      </c>
      <c r="G28" s="3">
        <f>SUM(G8:G27)</f>
        <v>12046</v>
      </c>
      <c r="H28" s="3">
        <f>SUM(H8:H27)</f>
        <v>21080</v>
      </c>
      <c r="I28" s="3">
        <f>SUM(I8:I27)</f>
        <v>9615</v>
      </c>
      <c r="J28" s="3">
        <f>SUM(J8:J27)</f>
        <v>14200</v>
      </c>
      <c r="K28" s="3">
        <f>SUM(K8:K27)</f>
        <v>14650</v>
      </c>
      <c r="L28" s="3">
        <f>SUM(L8:L26)</f>
        <v>6080</v>
      </c>
      <c r="M28" s="3">
        <f>SUM(M8:M26)</f>
        <v>5080</v>
      </c>
      <c r="N28" s="3">
        <f>SUM(N8:N26)</f>
        <v>5080</v>
      </c>
      <c r="O28" s="3">
        <f t="shared" si="0"/>
        <v>111408</v>
      </c>
    </row>
    <row r="29" spans="1:1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5"/>
      <c r="L29" s="2"/>
      <c r="M29" s="2"/>
      <c r="N29" s="2"/>
    </row>
    <row r="30" spans="1:15" x14ac:dyDescent="0.3">
      <c r="A30" s="2" t="s">
        <v>38</v>
      </c>
      <c r="B30" s="2"/>
      <c r="C30" s="3">
        <f t="shared" ref="C30:N30" si="1">SUM(C6-C28)</f>
        <v>-10811</v>
      </c>
      <c r="D30" s="3">
        <f t="shared" si="1"/>
        <v>-2216</v>
      </c>
      <c r="E30" s="3">
        <f t="shared" si="1"/>
        <v>-3130</v>
      </c>
      <c r="F30" s="3">
        <f t="shared" si="1"/>
        <v>-2738</v>
      </c>
      <c r="G30" s="3">
        <f t="shared" si="1"/>
        <v>-3667</v>
      </c>
      <c r="H30" s="3">
        <f t="shared" si="1"/>
        <v>15496</v>
      </c>
      <c r="I30" s="3">
        <f t="shared" si="1"/>
        <v>-1784</v>
      </c>
      <c r="J30" s="3">
        <f t="shared" si="1"/>
        <v>13375</v>
      </c>
      <c r="K30" s="3">
        <f t="shared" si="1"/>
        <v>27009</v>
      </c>
      <c r="L30" s="3">
        <f t="shared" si="1"/>
        <v>-4846</v>
      </c>
      <c r="M30" s="3">
        <f t="shared" si="1"/>
        <v>-4958</v>
      </c>
      <c r="N30" s="3">
        <f t="shared" si="1"/>
        <v>-3931</v>
      </c>
      <c r="O30" s="3">
        <f>SUM(C30:N30)</f>
        <v>17799</v>
      </c>
    </row>
    <row r="31" spans="1:15" x14ac:dyDescent="0.3">
      <c r="K31" s="1"/>
    </row>
    <row r="32" spans="1:15" x14ac:dyDescent="0.3">
      <c r="K32" s="1"/>
      <c r="O32" s="4">
        <f>SUM(O6-O28)</f>
        <v>17799</v>
      </c>
    </row>
    <row r="33" spans="11:15" x14ac:dyDescent="0.3">
      <c r="K33" s="1"/>
    </row>
    <row r="34" spans="11:15" x14ac:dyDescent="0.3">
      <c r="K34" s="1"/>
      <c r="O34" s="4">
        <f>SUM(C30:N30)</f>
        <v>17799</v>
      </c>
    </row>
    <row r="35" spans="11:15" x14ac:dyDescent="0.3">
      <c r="K35" s="1"/>
    </row>
    <row r="36" spans="11:15" x14ac:dyDescent="0.3">
      <c r="K36" s="1"/>
    </row>
    <row r="37" spans="11:15" x14ac:dyDescent="0.3">
      <c r="K37" s="1"/>
    </row>
    <row r="38" spans="11:15" x14ac:dyDescent="0.3">
      <c r="K38" s="1"/>
    </row>
  </sheetData>
  <pageMargins left="0.7" right="0.7" top="0.75" bottom="0.75" header="0.3" footer="0.3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E426-25CC-4B1F-A979-DE1FA6B09E70}">
  <sheetPr>
    <tabColor theme="4" tint="0.79998168889431442"/>
  </sheetPr>
  <dimension ref="A1:S41"/>
  <sheetViews>
    <sheetView tabSelected="1" workbookViewId="0">
      <selection activeCell="L7" sqref="L7"/>
    </sheetView>
  </sheetViews>
  <sheetFormatPr defaultRowHeight="15.6" x14ac:dyDescent="0.3"/>
  <cols>
    <col min="1" max="1" width="16.5546875" customWidth="1"/>
    <col min="2" max="2" width="54.6640625" customWidth="1"/>
    <col min="3" max="3" width="12.5546875" customWidth="1"/>
    <col min="4" max="4" width="11.6640625" customWidth="1"/>
    <col min="5" max="5" width="10.5546875" bestFit="1" customWidth="1"/>
    <col min="6" max="7" width="11" bestFit="1" customWidth="1"/>
    <col min="8" max="8" width="11.6640625" bestFit="1" customWidth="1"/>
    <col min="9" max="11" width="11" bestFit="1" customWidth="1"/>
    <col min="12" max="12" width="13.88671875" customWidth="1"/>
    <col min="13" max="13" width="11" bestFit="1" customWidth="1"/>
    <col min="14" max="15" width="10.5546875" bestFit="1" customWidth="1"/>
    <col min="16" max="16" width="12.109375" style="2" bestFit="1" customWidth="1"/>
    <col min="17" max="17" width="10" bestFit="1" customWidth="1"/>
  </cols>
  <sheetData>
    <row r="1" spans="1:16" ht="23.4" x14ac:dyDescent="0.45">
      <c r="A1" s="41"/>
      <c r="B1" s="41"/>
      <c r="C1" s="45" t="s">
        <v>39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21" x14ac:dyDescent="0.4">
      <c r="C2" s="46" t="s">
        <v>40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21" x14ac:dyDescent="0.4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6"/>
    </row>
    <row r="5" spans="1:16" x14ac:dyDescent="0.3">
      <c r="A5" s="2"/>
      <c r="B5" s="2"/>
      <c r="C5" s="2"/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2" t="s">
        <v>13</v>
      </c>
      <c r="P5" s="2" t="s">
        <v>14</v>
      </c>
    </row>
    <row r="6" spans="1:16" x14ac:dyDescent="0.3">
      <c r="A6" s="2" t="s">
        <v>41</v>
      </c>
      <c r="B6" s="8"/>
      <c r="C6" s="10"/>
      <c r="D6" s="3">
        <v>4000</v>
      </c>
      <c r="E6" s="3">
        <v>3000</v>
      </c>
      <c r="F6" s="3">
        <v>2000</v>
      </c>
      <c r="G6" s="3">
        <v>2000</v>
      </c>
      <c r="H6" s="3">
        <v>8000</v>
      </c>
      <c r="I6" s="3">
        <v>8000</v>
      </c>
      <c r="J6" s="3">
        <v>8000</v>
      </c>
      <c r="K6" s="3">
        <v>8000</v>
      </c>
      <c r="L6" s="3">
        <v>6000</v>
      </c>
      <c r="M6" s="3">
        <v>1000</v>
      </c>
      <c r="N6" s="3">
        <v>1000</v>
      </c>
      <c r="O6" s="3">
        <v>1000</v>
      </c>
      <c r="P6" s="3">
        <f>SUM(C6:O6)</f>
        <v>52000</v>
      </c>
    </row>
    <row r="7" spans="1:16" x14ac:dyDescent="0.3">
      <c r="A7" s="2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6" x14ac:dyDescent="0.3">
      <c r="A8" s="2"/>
      <c r="B8" s="2" t="s">
        <v>42</v>
      </c>
      <c r="C8" s="2"/>
      <c r="D8" s="3">
        <v>6399</v>
      </c>
      <c r="E8" s="3">
        <v>70</v>
      </c>
      <c r="F8" s="3">
        <v>70</v>
      </c>
      <c r="G8" s="3">
        <v>70</v>
      </c>
      <c r="H8" s="3">
        <v>640</v>
      </c>
      <c r="I8" s="3"/>
      <c r="J8" s="3"/>
      <c r="K8" s="3"/>
      <c r="L8" s="3"/>
      <c r="M8" s="3"/>
      <c r="N8" s="3"/>
      <c r="O8" s="3"/>
      <c r="P8" s="3">
        <f t="shared" ref="P8:P33" si="0">SUM(C8:O8)</f>
        <v>7249</v>
      </c>
    </row>
    <row r="9" spans="1:16" x14ac:dyDescent="0.3">
      <c r="A9" s="2"/>
      <c r="B9" s="2" t="s">
        <v>18</v>
      </c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>
        <f t="shared" si="0"/>
        <v>0</v>
      </c>
    </row>
    <row r="10" spans="1:16" x14ac:dyDescent="0.3">
      <c r="A10" s="2"/>
      <c r="B10" s="2" t="s">
        <v>43</v>
      </c>
      <c r="C10" s="2"/>
      <c r="D10" s="3"/>
      <c r="E10" s="3"/>
      <c r="F10" s="3"/>
      <c r="G10" s="3"/>
      <c r="H10" s="3">
        <v>3476</v>
      </c>
      <c r="I10" s="3"/>
      <c r="J10" s="3"/>
      <c r="K10" s="3"/>
      <c r="L10" s="3"/>
      <c r="M10" s="3"/>
      <c r="N10" s="3"/>
      <c r="O10" s="3"/>
      <c r="P10" s="3">
        <f t="shared" si="0"/>
        <v>3476</v>
      </c>
    </row>
    <row r="11" spans="1:16" x14ac:dyDescent="0.3">
      <c r="A11" s="2"/>
      <c r="B11" s="2" t="s">
        <v>44</v>
      </c>
      <c r="C11" s="2"/>
      <c r="D11" s="3">
        <v>1653.02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>
        <f t="shared" si="0"/>
        <v>1653.02</v>
      </c>
    </row>
    <row r="12" spans="1:16" x14ac:dyDescent="0.3">
      <c r="A12" s="2"/>
      <c r="B12" s="2" t="s">
        <v>21</v>
      </c>
      <c r="C12" s="2"/>
      <c r="D12" s="3">
        <v>50</v>
      </c>
      <c r="E12" s="3">
        <v>50</v>
      </c>
      <c r="F12" s="3">
        <v>50</v>
      </c>
      <c r="G12" s="3">
        <v>50</v>
      </c>
      <c r="H12" s="3">
        <v>200</v>
      </c>
      <c r="I12" s="3"/>
      <c r="J12" s="3"/>
      <c r="K12" s="3"/>
      <c r="L12" s="3"/>
      <c r="M12" s="3"/>
      <c r="N12" s="3"/>
      <c r="O12" s="3"/>
      <c r="P12" s="3">
        <f t="shared" si="0"/>
        <v>400</v>
      </c>
    </row>
    <row r="13" spans="1:16" x14ac:dyDescent="0.3">
      <c r="A13" s="2"/>
      <c r="B13" s="2" t="s">
        <v>22</v>
      </c>
      <c r="C13" s="2"/>
      <c r="D13" s="3"/>
      <c r="E13" s="3"/>
      <c r="F13" s="3"/>
      <c r="G13" s="3">
        <v>2000</v>
      </c>
      <c r="H13" s="3">
        <v>2000</v>
      </c>
      <c r="I13" s="3"/>
      <c r="J13" s="3"/>
      <c r="K13" s="3"/>
      <c r="L13" s="3"/>
      <c r="M13" s="3"/>
      <c r="N13" s="3"/>
      <c r="O13" s="3"/>
      <c r="P13" s="3">
        <f t="shared" si="0"/>
        <v>4000</v>
      </c>
    </row>
    <row r="14" spans="1:16" x14ac:dyDescent="0.3">
      <c r="A14" s="2"/>
      <c r="B14" s="2" t="s">
        <v>45</v>
      </c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>
        <f t="shared" si="0"/>
        <v>0</v>
      </c>
    </row>
    <row r="15" spans="1:16" x14ac:dyDescent="0.3">
      <c r="A15" s="2"/>
      <c r="B15" s="2" t="s">
        <v>24</v>
      </c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>
        <f t="shared" si="0"/>
        <v>0</v>
      </c>
    </row>
    <row r="16" spans="1:16" x14ac:dyDescent="0.3">
      <c r="A16" s="2"/>
      <c r="B16" s="2" t="s">
        <v>46</v>
      </c>
      <c r="C16" s="2"/>
      <c r="D16" s="3">
        <v>100</v>
      </c>
      <c r="E16" s="3">
        <v>100</v>
      </c>
      <c r="F16" s="3">
        <v>100</v>
      </c>
      <c r="G16" s="3">
        <v>100</v>
      </c>
      <c r="H16" s="3">
        <v>100</v>
      </c>
      <c r="I16" s="3"/>
      <c r="J16" s="3"/>
      <c r="K16" s="3"/>
      <c r="L16" s="3"/>
      <c r="M16" s="3"/>
      <c r="N16" s="3"/>
      <c r="O16" s="3"/>
      <c r="P16" s="3">
        <f t="shared" si="0"/>
        <v>500</v>
      </c>
    </row>
    <row r="17" spans="1:17" x14ac:dyDescent="0.3">
      <c r="A17" s="2"/>
      <c r="B17" s="2" t="s">
        <v>26</v>
      </c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f t="shared" si="0"/>
        <v>0</v>
      </c>
    </row>
    <row r="18" spans="1:17" x14ac:dyDescent="0.3">
      <c r="A18" s="2"/>
      <c r="B18" s="2" t="s">
        <v>47</v>
      </c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>
        <f t="shared" si="0"/>
        <v>0</v>
      </c>
    </row>
    <row r="19" spans="1:17" x14ac:dyDescent="0.3">
      <c r="A19" s="2"/>
      <c r="B19" s="2" t="s">
        <v>28</v>
      </c>
      <c r="C19" s="2"/>
      <c r="D19" s="3">
        <v>240</v>
      </c>
      <c r="E19" s="3"/>
      <c r="F19" s="3"/>
      <c r="G19" s="3"/>
      <c r="H19" s="3"/>
      <c r="I19" s="3"/>
      <c r="J19" s="3"/>
      <c r="K19" s="3"/>
      <c r="L19" s="4"/>
      <c r="M19" s="3"/>
      <c r="N19" s="3"/>
      <c r="O19" s="3"/>
      <c r="P19" s="3">
        <f t="shared" si="0"/>
        <v>240</v>
      </c>
    </row>
    <row r="20" spans="1:17" x14ac:dyDescent="0.3">
      <c r="A20" s="2"/>
      <c r="B20" s="2" t="s">
        <v>48</v>
      </c>
      <c r="C20" s="2"/>
      <c r="D20" s="3"/>
      <c r="E20" s="3"/>
      <c r="F20" s="3"/>
      <c r="G20" s="3"/>
      <c r="H20" s="3"/>
      <c r="I20" s="3"/>
      <c r="J20" s="3"/>
      <c r="K20" s="3"/>
      <c r="L20" s="4"/>
      <c r="M20" s="3"/>
      <c r="N20" s="3"/>
      <c r="O20" s="3"/>
      <c r="P20" s="3">
        <f t="shared" si="0"/>
        <v>0</v>
      </c>
    </row>
    <row r="21" spans="1:17" x14ac:dyDescent="0.3">
      <c r="A21" s="2"/>
      <c r="B21" s="2" t="s">
        <v>30</v>
      </c>
      <c r="C21" s="2"/>
      <c r="D21" s="3">
        <v>350</v>
      </c>
      <c r="E21" s="3">
        <v>350</v>
      </c>
      <c r="F21" s="3">
        <v>350</v>
      </c>
      <c r="G21" s="3">
        <v>350</v>
      </c>
      <c r="H21" s="3">
        <v>350</v>
      </c>
      <c r="I21" s="3"/>
      <c r="J21" s="3"/>
      <c r="K21" s="3"/>
      <c r="L21" s="3"/>
      <c r="M21" s="3"/>
      <c r="N21" s="3"/>
      <c r="O21" s="3"/>
      <c r="P21" s="3">
        <f t="shared" si="0"/>
        <v>1750</v>
      </c>
    </row>
    <row r="22" spans="1:17" x14ac:dyDescent="0.3">
      <c r="A22" s="2"/>
      <c r="B22" s="2" t="s">
        <v>31</v>
      </c>
      <c r="C22" s="2"/>
      <c r="D22" s="3"/>
      <c r="E22" s="3"/>
      <c r="F22" s="3"/>
      <c r="G22" s="3"/>
      <c r="H22" s="3"/>
      <c r="I22" s="3"/>
      <c r="J22" s="3"/>
      <c r="K22" s="3"/>
      <c r="L22" s="3">
        <v>675</v>
      </c>
      <c r="M22" s="3"/>
      <c r="N22" s="3"/>
      <c r="O22" s="3"/>
      <c r="P22" s="3">
        <f t="shared" si="0"/>
        <v>675</v>
      </c>
    </row>
    <row r="23" spans="1:17" x14ac:dyDescent="0.3">
      <c r="A23" s="2"/>
      <c r="B23" s="2" t="s">
        <v>49</v>
      </c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>
        <f t="shared" si="0"/>
        <v>0</v>
      </c>
    </row>
    <row r="24" spans="1:17" x14ac:dyDescent="0.3">
      <c r="A24" s="2"/>
      <c r="B24" s="2" t="s">
        <v>50</v>
      </c>
      <c r="C24" s="2"/>
      <c r="D24" s="3">
        <v>2000</v>
      </c>
      <c r="E24" s="3">
        <v>2000</v>
      </c>
      <c r="F24" s="3">
        <v>2000</v>
      </c>
      <c r="G24" s="3">
        <v>2000</v>
      </c>
      <c r="H24" s="3">
        <v>3000</v>
      </c>
      <c r="I24" s="3">
        <v>2000</v>
      </c>
      <c r="J24" s="3">
        <v>2000</v>
      </c>
      <c r="K24" s="3">
        <v>2000</v>
      </c>
      <c r="L24" s="3">
        <v>2000</v>
      </c>
      <c r="M24" s="3">
        <v>2000</v>
      </c>
      <c r="N24" s="3">
        <v>2000</v>
      </c>
      <c r="O24" s="3">
        <v>2000</v>
      </c>
      <c r="P24" s="3">
        <f t="shared" si="0"/>
        <v>25000</v>
      </c>
    </row>
    <row r="25" spans="1:17" x14ac:dyDescent="0.3">
      <c r="A25" s="2"/>
      <c r="B25" s="2" t="s">
        <v>51</v>
      </c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>
        <f t="shared" si="0"/>
        <v>0</v>
      </c>
    </row>
    <row r="26" spans="1:17" x14ac:dyDescent="0.3">
      <c r="A26" s="2"/>
      <c r="B26" s="2" t="s">
        <v>52</v>
      </c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>
        <f t="shared" si="0"/>
        <v>0</v>
      </c>
    </row>
    <row r="27" spans="1:17" x14ac:dyDescent="0.3">
      <c r="A27" s="2"/>
      <c r="B27" s="2" t="s">
        <v>53</v>
      </c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>
        <f t="shared" si="0"/>
        <v>0</v>
      </c>
    </row>
    <row r="28" spans="1:17" x14ac:dyDescent="0.3">
      <c r="A28" s="2"/>
      <c r="B28" s="2" t="s">
        <v>54</v>
      </c>
      <c r="C28" s="2"/>
      <c r="D28" s="3"/>
      <c r="E28" s="3"/>
      <c r="F28" s="3"/>
      <c r="G28" s="3"/>
      <c r="H28" s="3">
        <v>3000</v>
      </c>
      <c r="I28" s="3"/>
      <c r="J28" s="3"/>
      <c r="K28" s="3"/>
      <c r="L28" s="3"/>
      <c r="M28" s="3"/>
      <c r="N28" s="3">
        <v>3000</v>
      </c>
      <c r="O28" s="3"/>
      <c r="P28" s="3">
        <f t="shared" si="0"/>
        <v>6000</v>
      </c>
    </row>
    <row r="29" spans="1:17" x14ac:dyDescent="0.3">
      <c r="A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>
        <f t="shared" si="0"/>
        <v>0</v>
      </c>
    </row>
    <row r="30" spans="1:17" x14ac:dyDescent="0.3">
      <c r="A30" s="2"/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7" x14ac:dyDescent="0.3">
      <c r="A31" s="2" t="s">
        <v>37</v>
      </c>
      <c r="B31" s="2"/>
      <c r="C31" s="3">
        <f t="shared" ref="C31:I31" si="1">SUM(C8:C30)</f>
        <v>0</v>
      </c>
      <c r="D31" s="3">
        <f>SUM(D8:D30)</f>
        <v>10792.02</v>
      </c>
      <c r="E31" s="3">
        <f t="shared" si="1"/>
        <v>2570</v>
      </c>
      <c r="F31" s="3">
        <f t="shared" si="1"/>
        <v>2570</v>
      </c>
      <c r="G31" s="3">
        <f t="shared" si="1"/>
        <v>4570</v>
      </c>
      <c r="H31" s="3">
        <f t="shared" si="1"/>
        <v>12766</v>
      </c>
      <c r="I31" s="3">
        <f t="shared" si="1"/>
        <v>2000</v>
      </c>
      <c r="J31" s="3">
        <f t="shared" ref="J31:P31" si="2">SUM(J8:J30)</f>
        <v>2000</v>
      </c>
      <c r="K31" s="3">
        <f t="shared" si="2"/>
        <v>2000</v>
      </c>
      <c r="L31" s="3">
        <f t="shared" si="2"/>
        <v>2675</v>
      </c>
      <c r="M31" s="3">
        <f t="shared" si="2"/>
        <v>2000</v>
      </c>
      <c r="N31" s="3">
        <f t="shared" si="2"/>
        <v>5000</v>
      </c>
      <c r="O31" s="3">
        <f t="shared" si="2"/>
        <v>2000</v>
      </c>
      <c r="P31" s="3">
        <f t="shared" si="2"/>
        <v>50943.020000000004</v>
      </c>
      <c r="Q31" s="1"/>
    </row>
    <row r="32" spans="1:17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5"/>
      <c r="M32" s="2"/>
      <c r="N32" s="2"/>
      <c r="O32" s="2"/>
      <c r="P32" s="3"/>
    </row>
    <row r="33" spans="1:19" x14ac:dyDescent="0.3">
      <c r="A33" s="2" t="s">
        <v>38</v>
      </c>
      <c r="B33" s="2"/>
      <c r="C33" s="3">
        <f t="shared" ref="C33:H33" si="3">SUM(C6-C31)</f>
        <v>0</v>
      </c>
      <c r="D33" s="3">
        <f>SUM(D6-D31)</f>
        <v>-6792.02</v>
      </c>
      <c r="E33" s="3">
        <f t="shared" si="3"/>
        <v>430</v>
      </c>
      <c r="F33" s="3">
        <f t="shared" si="3"/>
        <v>-570</v>
      </c>
      <c r="G33" s="3">
        <f t="shared" si="3"/>
        <v>-2570</v>
      </c>
      <c r="H33" s="3">
        <f t="shared" si="3"/>
        <v>-4766</v>
      </c>
      <c r="I33" s="3">
        <f t="shared" ref="I33:O33" si="4">SUM(I6-I31)</f>
        <v>6000</v>
      </c>
      <c r="J33" s="3">
        <f t="shared" si="4"/>
        <v>6000</v>
      </c>
      <c r="K33" s="3">
        <f t="shared" si="4"/>
        <v>6000</v>
      </c>
      <c r="L33" s="3">
        <f>SUM(L6-L31)</f>
        <v>3325</v>
      </c>
      <c r="M33" s="3">
        <f t="shared" si="4"/>
        <v>-1000</v>
      </c>
      <c r="N33" s="3">
        <f t="shared" si="4"/>
        <v>-4000</v>
      </c>
      <c r="O33" s="3">
        <f t="shared" si="4"/>
        <v>-1000</v>
      </c>
      <c r="P33" s="3">
        <f t="shared" si="0"/>
        <v>1056.9799999999996</v>
      </c>
      <c r="Q33" s="1"/>
    </row>
    <row r="34" spans="1:19" x14ac:dyDescent="0.3">
      <c r="L34" s="1"/>
      <c r="S34" s="1"/>
    </row>
    <row r="35" spans="1:19" x14ac:dyDescent="0.3">
      <c r="D35" s="9"/>
      <c r="L35" s="1"/>
      <c r="P35" s="4"/>
    </row>
    <row r="36" spans="1:19" x14ac:dyDescent="0.3">
      <c r="L36" s="1"/>
    </row>
    <row r="37" spans="1:19" x14ac:dyDescent="0.3">
      <c r="D37" s="1"/>
      <c r="L37" s="1"/>
      <c r="P37" s="4"/>
    </row>
    <row r="38" spans="1:19" x14ac:dyDescent="0.3">
      <c r="B38" s="7"/>
      <c r="C38" s="7"/>
      <c r="L38" s="1"/>
    </row>
    <row r="39" spans="1:19" x14ac:dyDescent="0.3">
      <c r="L39" s="1"/>
    </row>
    <row r="40" spans="1:19" x14ac:dyDescent="0.3">
      <c r="L40" s="1"/>
    </row>
    <row r="41" spans="1:19" x14ac:dyDescent="0.3">
      <c r="L41" s="1"/>
    </row>
  </sheetData>
  <mergeCells count="2">
    <mergeCell ref="C1:P1"/>
    <mergeCell ref="C2:P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FB28-DA75-4F69-9CFF-D0DC3C314948}">
  <sheetPr>
    <tabColor theme="7" tint="0.79998168889431442"/>
    <pageSetUpPr fitToPage="1"/>
  </sheetPr>
  <dimension ref="B2:R26"/>
  <sheetViews>
    <sheetView showGridLines="0" view="pageBreakPreview" zoomScale="110" zoomScaleNormal="100" zoomScaleSheetLayoutView="110" workbookViewId="0">
      <selection activeCell="I36" sqref="I36"/>
    </sheetView>
  </sheetViews>
  <sheetFormatPr defaultRowHeight="14.4" x14ac:dyDescent="0.3"/>
  <cols>
    <col min="2" max="2" width="0.88671875" customWidth="1"/>
    <col min="3" max="3" width="18.6640625" style="11" customWidth="1"/>
    <col min="4" max="4" width="1.6640625" style="11" customWidth="1"/>
    <col min="5" max="16" width="12.6640625" customWidth="1"/>
    <col min="17" max="17" width="1.6640625" customWidth="1"/>
    <col min="18" max="18" width="12.6640625" customWidth="1"/>
    <col min="19" max="19" width="0.88671875" customWidth="1"/>
  </cols>
  <sheetData>
    <row r="2" spans="2:18" ht="4.95" customHeight="1" x14ac:dyDescent="0.3">
      <c r="B2" t="s">
        <v>55</v>
      </c>
    </row>
    <row r="3" spans="2:18" ht="15" customHeight="1" thickBot="1" x14ac:dyDescent="0.35">
      <c r="C3" s="23" t="s">
        <v>56</v>
      </c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</row>
    <row r="4" spans="2:18" ht="15" customHeight="1" x14ac:dyDescent="0.3"/>
    <row r="5" spans="2:18" ht="15" thickBot="1" x14ac:dyDescent="0.35">
      <c r="E5" s="30" t="s">
        <v>57</v>
      </c>
      <c r="F5" s="30" t="s">
        <v>58</v>
      </c>
      <c r="G5" s="30" t="s">
        <v>59</v>
      </c>
      <c r="H5" s="30" t="s">
        <v>60</v>
      </c>
      <c r="I5" s="30" t="s">
        <v>6</v>
      </c>
      <c r="J5" s="30" t="s">
        <v>7</v>
      </c>
      <c r="K5" s="30" t="s">
        <v>8</v>
      </c>
      <c r="L5" s="30" t="s">
        <v>61</v>
      </c>
      <c r="M5" s="30" t="s">
        <v>62</v>
      </c>
      <c r="N5" s="30" t="s">
        <v>63</v>
      </c>
      <c r="O5" s="30" t="s">
        <v>64</v>
      </c>
      <c r="P5" s="30" t="s">
        <v>65</v>
      </c>
      <c r="Q5" s="29"/>
      <c r="R5" s="31" t="s">
        <v>66</v>
      </c>
    </row>
    <row r="6" spans="2:18" ht="10.199999999999999" customHeight="1" x14ac:dyDescent="0.3"/>
    <row r="7" spans="2:18" x14ac:dyDescent="0.3">
      <c r="C7" s="16" t="s">
        <v>67</v>
      </c>
      <c r="D7" s="13"/>
    </row>
    <row r="8" spans="2:18" ht="4.95" customHeight="1" x14ac:dyDescent="0.3"/>
    <row r="9" spans="2:18" ht="15" thickBot="1" x14ac:dyDescent="0.35">
      <c r="C9" s="18" t="s">
        <v>15</v>
      </c>
      <c r="D9" s="18"/>
      <c r="E9" s="35">
        <v>800</v>
      </c>
      <c r="F9" s="35">
        <v>800</v>
      </c>
      <c r="G9" s="35">
        <v>1000</v>
      </c>
      <c r="H9" s="35">
        <v>1200</v>
      </c>
      <c r="I9" s="35">
        <v>1200</v>
      </c>
      <c r="J9" s="35">
        <v>1500</v>
      </c>
      <c r="K9" s="35">
        <v>1200</v>
      </c>
      <c r="L9" s="35">
        <v>1200</v>
      </c>
      <c r="M9" s="35">
        <v>1200</v>
      </c>
      <c r="N9" s="35">
        <v>1000</v>
      </c>
      <c r="O9" s="35">
        <v>1500</v>
      </c>
      <c r="P9" s="35">
        <v>1200</v>
      </c>
      <c r="Q9" s="36"/>
      <c r="R9" s="35">
        <f>SUM(E9:P9)</f>
        <v>13800</v>
      </c>
    </row>
    <row r="10" spans="2:18" ht="15" thickBot="1" x14ac:dyDescent="0.35">
      <c r="C10" s="19" t="s">
        <v>68</v>
      </c>
      <c r="D10" s="19"/>
      <c r="E10" s="34">
        <v>2000</v>
      </c>
      <c r="F10" s="34">
        <v>2000</v>
      </c>
      <c r="G10" s="34">
        <v>2000</v>
      </c>
      <c r="H10" s="34">
        <v>2000</v>
      </c>
      <c r="I10" s="34">
        <v>2000</v>
      </c>
      <c r="J10" s="34">
        <v>2000</v>
      </c>
      <c r="K10" s="34">
        <v>2000</v>
      </c>
      <c r="L10" s="34">
        <v>2000</v>
      </c>
      <c r="M10" s="34">
        <v>2000</v>
      </c>
      <c r="N10" s="34">
        <v>2000</v>
      </c>
      <c r="O10" s="34">
        <v>2000</v>
      </c>
      <c r="P10" s="34">
        <v>2000</v>
      </c>
      <c r="Q10" s="34">
        <v>2000</v>
      </c>
      <c r="R10" s="32">
        <f t="shared" ref="R10:R11" si="0">SUM(E10:P10)</f>
        <v>24000</v>
      </c>
    </row>
    <row r="11" spans="2:18" x14ac:dyDescent="0.3">
      <c r="C11" s="11" t="s">
        <v>69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3"/>
      <c r="R11" s="38">
        <f t="shared" si="0"/>
        <v>0</v>
      </c>
    </row>
    <row r="12" spans="2:18" ht="4.95" customHeight="1" x14ac:dyDescent="0.3">
      <c r="C12" s="12"/>
      <c r="D12" s="12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R12" s="15"/>
    </row>
    <row r="13" spans="2:18" x14ac:dyDescent="0.3">
      <c r="C13" s="14" t="s">
        <v>70</v>
      </c>
      <c r="D13" s="14"/>
      <c r="E13" s="39">
        <f>SUM(E9:E11)</f>
        <v>2800</v>
      </c>
      <c r="F13" s="39">
        <f t="shared" ref="F13:P13" si="1">SUM(F9:F11)</f>
        <v>2800</v>
      </c>
      <c r="G13" s="39">
        <f t="shared" si="1"/>
        <v>3000</v>
      </c>
      <c r="H13" s="39">
        <f t="shared" si="1"/>
        <v>3200</v>
      </c>
      <c r="I13" s="39">
        <f t="shared" si="1"/>
        <v>3200</v>
      </c>
      <c r="J13" s="39">
        <f t="shared" si="1"/>
        <v>3500</v>
      </c>
      <c r="K13" s="39">
        <f t="shared" si="1"/>
        <v>3200</v>
      </c>
      <c r="L13" s="39">
        <f t="shared" si="1"/>
        <v>3200</v>
      </c>
      <c r="M13" s="39">
        <f t="shared" si="1"/>
        <v>3200</v>
      </c>
      <c r="N13" s="39">
        <f t="shared" si="1"/>
        <v>3000</v>
      </c>
      <c r="O13" s="39">
        <f t="shared" si="1"/>
        <v>3500</v>
      </c>
      <c r="P13" s="39">
        <f t="shared" si="1"/>
        <v>3200</v>
      </c>
      <c r="Q13" s="39"/>
      <c r="R13" s="39">
        <f>SUM(E13:P13)</f>
        <v>37800</v>
      </c>
    </row>
    <row r="14" spans="2:18" x14ac:dyDescent="0.3"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2:18" x14ac:dyDescent="0.3">
      <c r="C15" s="16" t="s">
        <v>71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8" ht="4.95" customHeight="1" x14ac:dyDescent="0.3"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3:18" ht="15" thickBot="1" x14ac:dyDescent="0.35">
      <c r="C17" s="18" t="s">
        <v>72</v>
      </c>
      <c r="D17" s="18"/>
      <c r="E17" s="24">
        <v>2157</v>
      </c>
      <c r="F17" s="24">
        <v>2157</v>
      </c>
      <c r="G17" s="24">
        <v>2157</v>
      </c>
      <c r="H17" s="35">
        <v>2157</v>
      </c>
      <c r="I17" s="35">
        <v>2157</v>
      </c>
      <c r="J17" s="35">
        <v>2157</v>
      </c>
      <c r="K17" s="35">
        <v>2157</v>
      </c>
      <c r="L17" s="35">
        <v>2157</v>
      </c>
      <c r="M17" s="35">
        <v>2157</v>
      </c>
      <c r="N17" s="35">
        <v>2157</v>
      </c>
      <c r="O17" s="35">
        <v>2157</v>
      </c>
      <c r="P17" s="35">
        <v>2157</v>
      </c>
      <c r="Q17" s="25"/>
      <c r="R17" s="35">
        <f>SUM(E17:P17)</f>
        <v>25884</v>
      </c>
    </row>
    <row r="18" spans="3:18" ht="15" thickBot="1" x14ac:dyDescent="0.35">
      <c r="C18" s="19" t="s">
        <v>73</v>
      </c>
      <c r="D18" s="19"/>
      <c r="E18" s="26"/>
      <c r="F18" s="26"/>
      <c r="G18" s="26"/>
      <c r="H18" s="26"/>
      <c r="I18" s="34">
        <v>3500</v>
      </c>
      <c r="J18" s="34"/>
      <c r="K18" s="34"/>
      <c r="L18" s="26"/>
      <c r="M18" s="26"/>
      <c r="N18" s="34">
        <v>3500</v>
      </c>
      <c r="O18" s="26"/>
      <c r="P18" s="26"/>
      <c r="Q18" s="25"/>
      <c r="R18" s="32">
        <f t="shared" ref="R18:R25" si="2">SUM(E18:P18)</f>
        <v>7000</v>
      </c>
    </row>
    <row r="19" spans="3:18" ht="15" thickBot="1" x14ac:dyDescent="0.35">
      <c r="C19" s="19" t="s">
        <v>19</v>
      </c>
      <c r="D19" s="19"/>
      <c r="E19" s="26">
        <v>259</v>
      </c>
      <c r="F19" s="26">
        <v>259</v>
      </c>
      <c r="G19" s="34">
        <v>259</v>
      </c>
      <c r="H19" s="26">
        <v>259</v>
      </c>
      <c r="I19" s="26">
        <v>259</v>
      </c>
      <c r="J19" s="26">
        <v>259</v>
      </c>
      <c r="K19" s="26">
        <v>259</v>
      </c>
      <c r="L19" s="26">
        <v>259</v>
      </c>
      <c r="M19" s="26">
        <v>259</v>
      </c>
      <c r="N19" s="26">
        <v>259</v>
      </c>
      <c r="O19" s="26">
        <v>259</v>
      </c>
      <c r="P19" s="26">
        <v>259</v>
      </c>
      <c r="Q19" s="25"/>
      <c r="R19" s="38">
        <f t="shared" si="2"/>
        <v>3108</v>
      </c>
    </row>
    <row r="20" spans="3:18" ht="15" thickBot="1" x14ac:dyDescent="0.35">
      <c r="C20" s="19" t="s">
        <v>74</v>
      </c>
      <c r="D20" s="19"/>
      <c r="E20" s="34">
        <v>250</v>
      </c>
      <c r="F20" s="34">
        <v>250</v>
      </c>
      <c r="G20" s="34">
        <v>250</v>
      </c>
      <c r="H20" s="34">
        <v>250</v>
      </c>
      <c r="I20" s="34">
        <v>250</v>
      </c>
      <c r="J20" s="34">
        <v>250</v>
      </c>
      <c r="K20" s="34">
        <v>250</v>
      </c>
      <c r="L20" s="34">
        <v>250</v>
      </c>
      <c r="M20" s="34">
        <v>250</v>
      </c>
      <c r="N20" s="34">
        <v>250</v>
      </c>
      <c r="O20" s="34">
        <v>250</v>
      </c>
      <c r="P20" s="34">
        <v>250</v>
      </c>
      <c r="Q20" s="25"/>
      <c r="R20" s="38">
        <f t="shared" si="2"/>
        <v>3000</v>
      </c>
    </row>
    <row r="21" spans="3:18" x14ac:dyDescent="0.3">
      <c r="C21" s="20" t="s">
        <v>75</v>
      </c>
      <c r="D21" s="20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5"/>
      <c r="R21" s="38">
        <f t="shared" si="2"/>
        <v>0</v>
      </c>
    </row>
    <row r="22" spans="3:18" ht="4.95" customHeight="1" x14ac:dyDescent="0.3">
      <c r="C22" s="12"/>
      <c r="D22" s="12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5"/>
      <c r="R22" s="28"/>
    </row>
    <row r="23" spans="3:18" x14ac:dyDescent="0.3">
      <c r="C23" s="14" t="s">
        <v>76</v>
      </c>
      <c r="D23" s="14"/>
      <c r="E23" s="39">
        <f>SUM(E17:E21)</f>
        <v>2666</v>
      </c>
      <c r="F23" s="39">
        <f t="shared" ref="F23:P23" si="3">SUM(F17:F21)</f>
        <v>2666</v>
      </c>
      <c r="G23" s="39">
        <f t="shared" si="3"/>
        <v>2666</v>
      </c>
      <c r="H23" s="39">
        <f t="shared" si="3"/>
        <v>2666</v>
      </c>
      <c r="I23" s="39">
        <f t="shared" si="3"/>
        <v>6166</v>
      </c>
      <c r="J23" s="39">
        <f t="shared" si="3"/>
        <v>2666</v>
      </c>
      <c r="K23" s="39">
        <f t="shared" si="3"/>
        <v>2666</v>
      </c>
      <c r="L23" s="39">
        <f t="shared" si="3"/>
        <v>2666</v>
      </c>
      <c r="M23" s="39">
        <f t="shared" si="3"/>
        <v>2666</v>
      </c>
      <c r="N23" s="39">
        <f t="shared" si="3"/>
        <v>6166</v>
      </c>
      <c r="O23" s="39">
        <f t="shared" si="3"/>
        <v>2666</v>
      </c>
      <c r="P23" s="39">
        <f t="shared" si="3"/>
        <v>2666</v>
      </c>
      <c r="Q23" s="39"/>
      <c r="R23" s="39">
        <f t="shared" si="2"/>
        <v>38992</v>
      </c>
    </row>
    <row r="24" spans="3:18" ht="4.95" customHeight="1" x14ac:dyDescent="0.3"/>
    <row r="25" spans="3:18" x14ac:dyDescent="0.3">
      <c r="C25" s="17" t="s">
        <v>77</v>
      </c>
      <c r="D25" s="17"/>
      <c r="E25" s="40">
        <f>E13-E23</f>
        <v>134</v>
      </c>
      <c r="F25" s="40">
        <f t="shared" ref="F25:P25" si="4">F13-F23</f>
        <v>134</v>
      </c>
      <c r="G25" s="40">
        <f t="shared" si="4"/>
        <v>334</v>
      </c>
      <c r="H25" s="40">
        <f t="shared" si="4"/>
        <v>534</v>
      </c>
      <c r="I25" s="40">
        <f t="shared" si="4"/>
        <v>-2966</v>
      </c>
      <c r="J25" s="40">
        <f t="shared" si="4"/>
        <v>834</v>
      </c>
      <c r="K25" s="40">
        <f t="shared" si="4"/>
        <v>534</v>
      </c>
      <c r="L25" s="40">
        <f t="shared" si="4"/>
        <v>534</v>
      </c>
      <c r="M25" s="40">
        <f t="shared" si="4"/>
        <v>534</v>
      </c>
      <c r="N25" s="40">
        <f t="shared" si="4"/>
        <v>-3166</v>
      </c>
      <c r="O25" s="40">
        <f t="shared" si="4"/>
        <v>834</v>
      </c>
      <c r="P25" s="40">
        <f t="shared" si="4"/>
        <v>534</v>
      </c>
      <c r="Q25" s="40"/>
      <c r="R25" s="40">
        <f t="shared" si="2"/>
        <v>-1192</v>
      </c>
    </row>
    <row r="26" spans="3:18" ht="4.95" customHeight="1" x14ac:dyDescent="0.3"/>
  </sheetData>
  <pageMargins left="0.2" right="0.2" top="0.75" bottom="0.75" header="0.3" footer="0.3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9EF8C-15B2-4EC1-A86D-C37A2951BBBA}">
  <dimension ref="A1:O23"/>
  <sheetViews>
    <sheetView workbookViewId="0">
      <selection activeCell="F34" sqref="F34"/>
    </sheetView>
  </sheetViews>
  <sheetFormatPr defaultRowHeight="14.4" x14ac:dyDescent="0.3"/>
  <cols>
    <col min="1" max="1" width="17.88671875" customWidth="1"/>
    <col min="4" max="4" width="10.88671875" bestFit="1" customWidth="1"/>
    <col min="9" max="9" width="11.5546875" customWidth="1"/>
  </cols>
  <sheetData>
    <row r="1" spans="1:15" ht="15" thickBot="1" x14ac:dyDescent="0.35">
      <c r="A1" s="23" t="s">
        <v>78</v>
      </c>
      <c r="B1" s="21"/>
      <c r="C1" s="22"/>
      <c r="D1" s="22"/>
      <c r="E1" s="22"/>
      <c r="F1" s="22"/>
      <c r="G1" s="22"/>
      <c r="H1" s="22"/>
      <c r="I1" s="22"/>
    </row>
    <row r="2" spans="1:15" x14ac:dyDescent="0.3">
      <c r="A2" s="11"/>
      <c r="B2" s="11"/>
    </row>
    <row r="3" spans="1:15" ht="15" thickBot="1" x14ac:dyDescent="0.35">
      <c r="A3" s="11"/>
      <c r="B3" s="11"/>
      <c r="C3" s="30">
        <v>2024</v>
      </c>
      <c r="D3" s="30">
        <v>2025</v>
      </c>
      <c r="E3" s="30">
        <v>2026</v>
      </c>
      <c r="F3" s="30">
        <v>2027</v>
      </c>
      <c r="G3" s="30">
        <v>2028</v>
      </c>
      <c r="H3" s="29"/>
      <c r="I3" s="31" t="s">
        <v>66</v>
      </c>
    </row>
    <row r="4" spans="1:15" x14ac:dyDescent="0.3">
      <c r="A4" s="11"/>
      <c r="B4" s="11"/>
    </row>
    <row r="5" spans="1:15" x14ac:dyDescent="0.3">
      <c r="A5" s="16" t="s">
        <v>67</v>
      </c>
      <c r="B5" s="13"/>
    </row>
    <row r="6" spans="1:15" x14ac:dyDescent="0.3">
      <c r="A6" s="11"/>
      <c r="B6" s="11"/>
    </row>
    <row r="7" spans="1:15" ht="15" thickBot="1" x14ac:dyDescent="0.35">
      <c r="A7" s="18" t="s">
        <v>15</v>
      </c>
      <c r="B7" s="18">
        <v>0.02</v>
      </c>
      <c r="C7" s="35">
        <v>16000</v>
      </c>
      <c r="D7" s="35">
        <f>(C7*$B$7)+C7</f>
        <v>16320</v>
      </c>
      <c r="E7" s="35">
        <f t="shared" ref="E7:G7" si="0">(D7*$B$7)+D7</f>
        <v>16646.400000000001</v>
      </c>
      <c r="F7" s="35">
        <f t="shared" si="0"/>
        <v>16979.328000000001</v>
      </c>
      <c r="G7" s="35">
        <f t="shared" si="0"/>
        <v>17318.914560000001</v>
      </c>
      <c r="H7" s="36"/>
      <c r="I7" s="35">
        <f>SUM(C7:G7)</f>
        <v>83264.642560000008</v>
      </c>
      <c r="O7" s="35"/>
    </row>
    <row r="8" spans="1:15" ht="15" thickBot="1" x14ac:dyDescent="0.35">
      <c r="A8" s="19" t="s">
        <v>79</v>
      </c>
      <c r="B8" s="19">
        <v>0.02</v>
      </c>
      <c r="C8" s="34">
        <v>24000</v>
      </c>
      <c r="D8" s="34">
        <f>(C8*$B$8)+C8</f>
        <v>24480</v>
      </c>
      <c r="E8" s="34">
        <f t="shared" ref="E8:G8" si="1">(D8*$B$8)+D8</f>
        <v>24969.599999999999</v>
      </c>
      <c r="F8" s="34">
        <f t="shared" si="1"/>
        <v>25468.991999999998</v>
      </c>
      <c r="G8" s="34">
        <f t="shared" si="1"/>
        <v>25978.37184</v>
      </c>
      <c r="H8" s="34"/>
      <c r="I8" s="32">
        <f>SUM(C8:G8)</f>
        <v>124896.96384000001</v>
      </c>
      <c r="O8" s="32"/>
    </row>
    <row r="9" spans="1:15" x14ac:dyDescent="0.3">
      <c r="A9" s="11" t="s">
        <v>69</v>
      </c>
      <c r="B9" s="11"/>
      <c r="C9" s="37"/>
      <c r="D9" s="37"/>
      <c r="E9" s="37"/>
      <c r="F9" s="37"/>
      <c r="G9" s="37"/>
      <c r="H9" s="33"/>
      <c r="I9" s="38">
        <f>SUM(C9:G9)</f>
        <v>0</v>
      </c>
      <c r="O9" s="38"/>
    </row>
    <row r="10" spans="1:15" x14ac:dyDescent="0.3">
      <c r="A10" s="12"/>
      <c r="B10" s="12"/>
      <c r="C10" s="15"/>
      <c r="D10" s="15"/>
      <c r="E10" s="15"/>
      <c r="F10" s="15"/>
      <c r="G10" s="15"/>
      <c r="I10" s="15"/>
      <c r="O10" s="15"/>
    </row>
    <row r="11" spans="1:15" x14ac:dyDescent="0.3">
      <c r="A11" s="14" t="s">
        <v>70</v>
      </c>
      <c r="B11" s="14"/>
      <c r="C11" s="39">
        <f>SUM(C7:C9)</f>
        <v>40000</v>
      </c>
      <c r="D11" s="39">
        <f t="shared" ref="D11:G11" si="2">SUM(D7:D9)</f>
        <v>40800</v>
      </c>
      <c r="E11" s="39">
        <f t="shared" si="2"/>
        <v>41616</v>
      </c>
      <c r="F11" s="39">
        <f t="shared" si="2"/>
        <v>42448.32</v>
      </c>
      <c r="G11" s="39">
        <f t="shared" si="2"/>
        <v>43297.286399999997</v>
      </c>
      <c r="H11" s="39"/>
      <c r="I11" s="39">
        <f>SUM(C11:G11)</f>
        <v>208161.60639999999</v>
      </c>
      <c r="O11" s="39"/>
    </row>
    <row r="12" spans="1:15" x14ac:dyDescent="0.3">
      <c r="A12" s="11"/>
      <c r="B12" s="11"/>
      <c r="C12" s="25"/>
      <c r="D12" s="25"/>
      <c r="E12" s="25"/>
      <c r="F12" s="25"/>
      <c r="G12" s="25"/>
      <c r="H12" s="25"/>
      <c r="I12" s="25"/>
      <c r="O12" s="25"/>
    </row>
    <row r="13" spans="1:15" x14ac:dyDescent="0.3">
      <c r="A13" s="16" t="s">
        <v>71</v>
      </c>
      <c r="B13" s="11"/>
      <c r="C13" s="25"/>
      <c r="D13" s="25"/>
      <c r="E13" s="25"/>
      <c r="F13" s="25"/>
      <c r="G13" s="25"/>
      <c r="H13" s="25"/>
      <c r="I13" s="25"/>
      <c r="O13" s="25"/>
    </row>
    <row r="14" spans="1:15" x14ac:dyDescent="0.3">
      <c r="A14" s="11"/>
      <c r="B14" s="11"/>
      <c r="C14" s="25"/>
      <c r="D14" s="25"/>
      <c r="E14" s="25"/>
      <c r="F14" s="25"/>
      <c r="G14" s="25"/>
      <c r="H14" s="25"/>
      <c r="I14" s="25"/>
      <c r="O14" s="25"/>
    </row>
    <row r="15" spans="1:15" ht="15" thickBot="1" x14ac:dyDescent="0.35">
      <c r="A15" s="18" t="s">
        <v>72</v>
      </c>
      <c r="B15" s="18"/>
      <c r="C15" s="24">
        <v>25884</v>
      </c>
      <c r="D15" s="24">
        <v>25884</v>
      </c>
      <c r="E15" s="24">
        <v>25884</v>
      </c>
      <c r="F15" s="24">
        <v>25884</v>
      </c>
      <c r="G15" s="24">
        <v>25884</v>
      </c>
      <c r="H15" s="25"/>
      <c r="I15" s="35">
        <f>SUM(C15:G15)</f>
        <v>129420</v>
      </c>
      <c r="O15" s="35"/>
    </row>
    <row r="16" spans="1:15" ht="15" thickBot="1" x14ac:dyDescent="0.35">
      <c r="A16" s="19" t="s">
        <v>73</v>
      </c>
      <c r="B16" s="43">
        <v>1.4999999999999999E-2</v>
      </c>
      <c r="C16" s="26">
        <v>7000</v>
      </c>
      <c r="D16" s="26">
        <f>(C16*$B$16)+C16</f>
        <v>7105</v>
      </c>
      <c r="E16" s="26">
        <f t="shared" ref="E16:G16" si="3">(D16*$B$16)+D16</f>
        <v>7211.5749999999998</v>
      </c>
      <c r="F16" s="26">
        <f t="shared" si="3"/>
        <v>7319.7486250000002</v>
      </c>
      <c r="G16" s="26">
        <f t="shared" si="3"/>
        <v>7429.5448543749999</v>
      </c>
      <c r="H16" s="25"/>
      <c r="I16" s="32">
        <f>SUM(C16:G16)</f>
        <v>36065.868479375</v>
      </c>
      <c r="O16" s="32"/>
    </row>
    <row r="17" spans="1:15" ht="15" thickBot="1" x14ac:dyDescent="0.35">
      <c r="A17" s="19" t="s">
        <v>19</v>
      </c>
      <c r="B17" s="43">
        <v>1.4999999999999999E-2</v>
      </c>
      <c r="C17" s="26">
        <v>3108</v>
      </c>
      <c r="D17" s="26">
        <f>(C17*$B$17)+C17</f>
        <v>3154.62</v>
      </c>
      <c r="E17" s="26">
        <f t="shared" ref="E17:G17" si="4">(D17*$B$17)+D17</f>
        <v>3201.9393</v>
      </c>
      <c r="F17" s="26">
        <f t="shared" si="4"/>
        <v>3249.9683894999998</v>
      </c>
      <c r="G17" s="26">
        <f t="shared" si="4"/>
        <v>3298.7179153425</v>
      </c>
      <c r="H17" s="25"/>
      <c r="I17" s="38">
        <f>SUM(C17:G17)</f>
        <v>16013.245604842501</v>
      </c>
      <c r="O17" s="38"/>
    </row>
    <row r="18" spans="1:15" ht="15" thickBot="1" x14ac:dyDescent="0.35">
      <c r="A18" s="19" t="s">
        <v>74</v>
      </c>
      <c r="B18" s="43">
        <v>1.4999999999999999E-2</v>
      </c>
      <c r="C18" s="34">
        <v>3000</v>
      </c>
      <c r="D18" s="34">
        <f>(C18*$B$18)+C18</f>
        <v>3045</v>
      </c>
      <c r="E18" s="34">
        <f t="shared" ref="E18:G18" si="5">(D18*$B$18)+D18</f>
        <v>3090.6750000000002</v>
      </c>
      <c r="F18" s="34">
        <f t="shared" si="5"/>
        <v>3137.0351250000003</v>
      </c>
      <c r="G18" s="34">
        <f t="shared" si="5"/>
        <v>3184.0906518750003</v>
      </c>
      <c r="H18" s="25"/>
      <c r="I18" s="38">
        <f>SUM(C18:G18)</f>
        <v>15456.800776874999</v>
      </c>
      <c r="O18" s="38"/>
    </row>
    <row r="19" spans="1:15" x14ac:dyDescent="0.3">
      <c r="A19" s="20" t="s">
        <v>75</v>
      </c>
      <c r="B19" s="20">
        <v>0.02</v>
      </c>
      <c r="C19" s="27">
        <v>1000</v>
      </c>
      <c r="D19" s="27">
        <f>(C19*$B$19)+C19</f>
        <v>1020</v>
      </c>
      <c r="E19" s="27">
        <f t="shared" ref="E19:G19" si="6">(D19*$B$19)+D19</f>
        <v>1040.4000000000001</v>
      </c>
      <c r="F19" s="27">
        <f t="shared" si="6"/>
        <v>1061.2080000000001</v>
      </c>
      <c r="G19" s="27">
        <f t="shared" si="6"/>
        <v>1082.4321600000001</v>
      </c>
      <c r="H19" s="25"/>
      <c r="I19" s="38">
        <f>SUM(C19:G19)</f>
        <v>5204.0401600000005</v>
      </c>
      <c r="O19" s="38"/>
    </row>
    <row r="20" spans="1:15" x14ac:dyDescent="0.3">
      <c r="A20" s="12"/>
      <c r="B20" s="12"/>
      <c r="C20" s="28"/>
      <c r="D20" s="28"/>
      <c r="E20" s="28"/>
      <c r="F20" s="28"/>
      <c r="G20" s="28"/>
      <c r="H20" s="25"/>
      <c r="I20" s="28"/>
      <c r="O20" s="28"/>
    </row>
    <row r="21" spans="1:15" x14ac:dyDescent="0.3">
      <c r="A21" s="14" t="s">
        <v>76</v>
      </c>
      <c r="B21" s="14"/>
      <c r="C21" s="39">
        <f>SUM(C15:C19)</f>
        <v>39992</v>
      </c>
      <c r="D21" s="39">
        <f t="shared" ref="D21:G21" si="7">SUM(D15:D19)</f>
        <v>40208.620000000003</v>
      </c>
      <c r="E21" s="39">
        <f t="shared" si="7"/>
        <v>40428.5893</v>
      </c>
      <c r="F21" s="39">
        <f t="shared" si="7"/>
        <v>40651.960139499999</v>
      </c>
      <c r="G21" s="39">
        <f t="shared" si="7"/>
        <v>40878.7855815925</v>
      </c>
      <c r="H21" s="39"/>
      <c r="I21" s="39">
        <f>SUM(C21:G21)</f>
        <v>202159.95502109249</v>
      </c>
      <c r="O21" s="39"/>
    </row>
    <row r="22" spans="1:15" x14ac:dyDescent="0.3">
      <c r="A22" s="11"/>
      <c r="B22" s="11"/>
    </row>
    <row r="23" spans="1:15" x14ac:dyDescent="0.3">
      <c r="A23" s="17" t="s">
        <v>77</v>
      </c>
      <c r="B23" s="17"/>
      <c r="C23" s="40">
        <f>C11-C21</f>
        <v>8</v>
      </c>
      <c r="D23" s="40">
        <f t="shared" ref="D23:G23" si="8">D11-D21</f>
        <v>591.37999999999738</v>
      </c>
      <c r="E23" s="40">
        <f t="shared" si="8"/>
        <v>1187.4107000000004</v>
      </c>
      <c r="F23" s="40">
        <f t="shared" si="8"/>
        <v>1796.3598605000007</v>
      </c>
      <c r="G23" s="40">
        <f t="shared" si="8"/>
        <v>2418.5008184074977</v>
      </c>
      <c r="H23" s="40"/>
      <c r="I23" s="40">
        <f>SUM(C23:G23)</f>
        <v>6001.6513789074961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TCT&gt;&gt;&gt;&gt;</vt:lpstr>
      <vt:lpstr>2023</vt:lpstr>
      <vt:lpstr>Jan - May Cash Flow</vt:lpstr>
      <vt:lpstr>1 Year PRO FORMA</vt:lpstr>
      <vt:lpstr>5 year PRO FORMA</vt:lpstr>
      <vt:lpstr>'1 Year PRO FORMA'!Print_Area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</dc:creator>
  <cp:keywords/>
  <dc:description/>
  <cp:lastModifiedBy>Erin Lewis</cp:lastModifiedBy>
  <cp:revision/>
  <dcterms:created xsi:type="dcterms:W3CDTF">2022-10-14T18:31:34Z</dcterms:created>
  <dcterms:modified xsi:type="dcterms:W3CDTF">2024-04-02T17:03:20Z</dcterms:modified>
  <cp:category/>
  <cp:contentStatus/>
</cp:coreProperties>
</file>