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03-21-RFB-SPRWS-LEAD FREE EAST SIDE CONTRACT-MATT D/"/>
    </mc:Choice>
  </mc:AlternateContent>
  <xr:revisionPtr revIDLastSave="85" documentId="8_{B826F6DE-10C8-4025-B3E3-53EA019CFD13}" xr6:coauthVersionLast="47" xr6:coauthVersionMax="47" xr10:uidLastSave="{5984F94C-10F0-4A6E-BDC8-E0462F219B6B}"/>
  <bookViews>
    <workbookView xWindow="-120" yWindow="-120" windowWidth="29040" windowHeight="15840" xr2:uid="{D2A1B45D-FA31-4ADE-883A-C2867EA46386}"/>
  </bookViews>
  <sheets>
    <sheet name="BID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H90" i="1"/>
  <c r="H88" i="1"/>
  <c r="H44" i="1" l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F88" i="1" l="1"/>
  <c r="G20" i="1" l="1"/>
  <c r="G12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6" i="1"/>
  <c r="G13" i="1"/>
  <c r="G15" i="1"/>
  <c r="G14" i="1" l="1"/>
  <c r="G11" i="1"/>
  <c r="G10" i="1"/>
  <c r="G9" i="1"/>
  <c r="G8" i="1"/>
  <c r="G7" i="1"/>
  <c r="G6" i="1"/>
  <c r="G5" i="1"/>
  <c r="F44" i="1" l="1"/>
  <c r="F90" i="1" s="1"/>
  <c r="F91" i="1" l="1"/>
</calcChain>
</file>

<file path=xl/sharedStrings.xml><?xml version="1.0" encoding="utf-8"?>
<sst xmlns="http://schemas.openxmlformats.org/spreadsheetml/2006/main" count="238" uniqueCount="93">
  <si>
    <t>Line No.</t>
  </si>
  <si>
    <t>Spec. No.
Bid No.</t>
  </si>
  <si>
    <t>Item</t>
  </si>
  <si>
    <t>Approx Qty.</t>
  </si>
  <si>
    <t>Unit</t>
  </si>
  <si>
    <t xml:space="preserve"> Unit Price </t>
  </si>
  <si>
    <t xml:space="preserve"> Total Price </t>
  </si>
  <si>
    <t>MOBILIZATION (5% MAXIMUM)</t>
  </si>
  <si>
    <t>LUMP SUM</t>
  </si>
  <si>
    <t>REMOVE CONCRETE CURB OR CURB AND GUTTER</t>
  </si>
  <si>
    <t>LIN. FT.</t>
  </si>
  <si>
    <t xml:space="preserve">SAWING PAVEMENT </t>
  </si>
  <si>
    <t>REMOVE PAVEMENT</t>
  </si>
  <si>
    <t>CU. YD.</t>
  </si>
  <si>
    <t>REMOVE CONCRETE WALK</t>
  </si>
  <si>
    <t>SQ. FT.</t>
  </si>
  <si>
    <t>ABANDON INACTIVE SERVICE</t>
  </si>
  <si>
    <t>EACH</t>
  </si>
  <si>
    <t>HAUL AND DISPOSE OF CONTAMINATED MATERIAL</t>
  </si>
  <si>
    <t>TON</t>
  </si>
  <si>
    <t>2123.610</t>
  </si>
  <si>
    <t>STREET SWEEPER (WITH PICKUP BROOM)</t>
  </si>
  <si>
    <t>HOUR</t>
  </si>
  <si>
    <t>2201.607</t>
  </si>
  <si>
    <t>CONCRETE BASE</t>
  </si>
  <si>
    <t>AGGREGATE BASE CLASS 5</t>
  </si>
  <si>
    <t>TYPE SPWEA340F WEARING COURSE FOR STREET PAVEMENT</t>
  </si>
  <si>
    <t>MNDOT 2356</t>
  </si>
  <si>
    <t>BITUMINOUS SEAL COAT (FA-2)</t>
  </si>
  <si>
    <t>SQ YD</t>
  </si>
  <si>
    <t>BITUMINOUS MATERIAL FOR SEAL COAT (CRS-2P)</t>
  </si>
  <si>
    <t>GAL</t>
  </si>
  <si>
    <t xml:space="preserve">GRANULAR BACKFILL </t>
  </si>
  <si>
    <t>CLEAN MAINLINE SEWER</t>
  </si>
  <si>
    <t>CLEAN SEWER LATERAL</t>
  </si>
  <si>
    <t>TELEVISE SANITARY SEWER SERVICE - FROM CLEANOUT</t>
  </si>
  <si>
    <t>TELEVISE SANITARY SEWER SERVICE - LATERAL LAUNCH</t>
  </si>
  <si>
    <t>TELEVISE MAIN LINE SEWER</t>
  </si>
  <si>
    <t>20</t>
  </si>
  <si>
    <t>2504.602</t>
  </si>
  <si>
    <t>1” CURB STOP AND BOX</t>
  </si>
  <si>
    <t>21</t>
  </si>
  <si>
    <t>SACRIFICIAL ANODE</t>
  </si>
  <si>
    <t>22</t>
  </si>
  <si>
    <t>WATER UTILITY HOLE</t>
  </si>
  <si>
    <t>23</t>
  </si>
  <si>
    <t>1" CORPORATION STOP</t>
  </si>
  <si>
    <t>24</t>
  </si>
  <si>
    <t>PUBLIC LEAD SERVICE LINE REPLACEMENT - 1" COPPER</t>
  </si>
  <si>
    <t>25</t>
  </si>
  <si>
    <t>CASTING ASSEMBLY SPECIAL</t>
  </si>
  <si>
    <t>26</t>
  </si>
  <si>
    <t>4" CONCRETE WALK</t>
  </si>
  <si>
    <t>27</t>
  </si>
  <si>
    <t>CONCRETE CURB &amp; GUTTER DESIGN B-624</t>
  </si>
  <si>
    <t>28</t>
  </si>
  <si>
    <t>6" CONCRETE DRIVEWAY PAVEMENT</t>
  </si>
  <si>
    <t>SQ. YD.</t>
  </si>
  <si>
    <t>29</t>
  </si>
  <si>
    <t>TRAFFIC CONTROL</t>
  </si>
  <si>
    <t>30</t>
  </si>
  <si>
    <t>ALTERNATE PEDESTRIAN ROUTE</t>
  </si>
  <si>
    <t>31</t>
  </si>
  <si>
    <t>STORM DRAIN INLET PROTECTION</t>
  </si>
  <si>
    <t>32</t>
  </si>
  <si>
    <t>2575</t>
  </si>
  <si>
    <t>TURF AND EROSION CONTROL</t>
  </si>
  <si>
    <t>33</t>
  </si>
  <si>
    <t>PRIVATE LEAD SERVICE LINE REPLACEMENT - 1" COPPER</t>
  </si>
  <si>
    <t>34</t>
  </si>
  <si>
    <t>POTHOLING</t>
  </si>
  <si>
    <t>35</t>
  </si>
  <si>
    <t>PROJECT MANAGEMENT/CUSTOMER COORDINATION</t>
  </si>
  <si>
    <t>36</t>
  </si>
  <si>
    <t>INTERNAL SERVICE LINE RECONNECTION</t>
  </si>
  <si>
    <t>37</t>
  </si>
  <si>
    <t>INTERNAL SERVICE LINE RECONNECTION GREATER THAN 10'</t>
  </si>
  <si>
    <t>38</t>
  </si>
  <si>
    <t>FREEZING WATER SERVICES</t>
  </si>
  <si>
    <t>39</t>
  </si>
  <si>
    <t>ALLOWANCE</t>
  </si>
  <si>
    <t>BID FOR 2025 LEAD SERVICE LINE REPLACEMENTS (BASE BID)</t>
  </si>
  <si>
    <t>BID FOR 2025 LEAD SERVICE LINE REPLACEMENTS (ALTERNATE BID #1)</t>
  </si>
  <si>
    <t>TOTAL BASE BID</t>
  </si>
  <si>
    <t>TOTAL BASE BID + BID ALTERNATE #1</t>
  </si>
  <si>
    <t>TOTAL BID AMOUNT (BID ALTERNATE #1)
Please enter this line amount on the supplier portal via www.stpaulbids.com</t>
  </si>
  <si>
    <t xml:space="preserve">BID FORM SUMMARY - EAST SIDE
EVENT # 1503
</t>
  </si>
  <si>
    <t>Bituminous Roadway</t>
  </si>
  <si>
    <t>total base bid</t>
  </si>
  <si>
    <t>40</t>
  </si>
  <si>
    <t xml:space="preserve">COMPLETION DATE FOR THE BASE BID WORK </t>
  </si>
  <si>
    <t xml:space="preserve">COMPLETION DATE FOR THE ALTERNATE BID #1 WORK IS </t>
  </si>
  <si>
    <t>Five Star Energy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</si>
</sst>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2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3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49" fontId="3" fillId="3" borderId="5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164" fontId="2" fillId="0" borderId="6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6" fillId="0" borderId="0" xfId="0" applyFont="1" applyAlignment="1" applyProtection="1">
      <alignment horizont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2" fillId="0" borderId="1" xfId="0" applyNumberFormat="1" applyFont="1" applyBorder="1" applyAlignment="1">
      <alignment horizontal="center" wrapText="1"/>
    </xf>
    <xf numFmtId="3" fontId="2" fillId="0" borderId="7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wrapText="1"/>
    </xf>
    <xf numFmtId="3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0" borderId="9" xfId="0" applyNumberFormat="1" applyFont="1" applyBorder="1" applyAlignment="1">
      <alignment wrapText="1"/>
    </xf>
    <xf numFmtId="3" fontId="2" fillId="0" borderId="8" xfId="0" applyNumberFormat="1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49" fontId="2" fillId="0" borderId="10" xfId="0" applyNumberFormat="1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 wrapText="1"/>
    </xf>
    <xf numFmtId="164" fontId="2" fillId="0" borderId="13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164" fontId="2" fillId="0" borderId="11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9" fontId="8" fillId="0" borderId="2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wrapText="1"/>
    </xf>
    <xf numFmtId="3" fontId="9" fillId="0" borderId="3" xfId="0" applyNumberFormat="1" applyFont="1" applyBorder="1" applyAlignment="1">
      <alignment horizontal="center" wrapText="1"/>
    </xf>
    <xf numFmtId="3" fontId="10" fillId="0" borderId="0" xfId="0" applyNumberFormat="1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5" borderId="16" xfId="0" applyFont="1" applyFill="1" applyBorder="1" applyAlignment="1">
      <alignment horizontal="center" wrapText="1"/>
    </xf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wrapText="1"/>
    </xf>
    <xf numFmtId="164" fontId="4" fillId="4" borderId="4" xfId="0" applyNumberFormat="1" applyFont="1" applyFill="1" applyBorder="1" applyAlignment="1">
      <alignment horizontal="center" wrapText="1"/>
    </xf>
    <xf numFmtId="164" fontId="4" fillId="4" borderId="3" xfId="0" applyNumberFormat="1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164" fontId="8" fillId="0" borderId="3" xfId="0" applyNumberFormat="1" applyFont="1" applyBorder="1" applyAlignment="1">
      <alignment horizontal="center" wrapText="1"/>
    </xf>
    <xf numFmtId="164" fontId="8" fillId="0" borderId="4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 wrapText="1"/>
    </xf>
    <xf numFmtId="164" fontId="8" fillId="0" borderId="23" xfId="0" applyNumberFormat="1" applyFont="1" applyBorder="1" applyAlignment="1">
      <alignment horizontal="center" wrapText="1"/>
    </xf>
    <xf numFmtId="14" fontId="9" fillId="0" borderId="7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14" fontId="9" fillId="0" borderId="25" xfId="0" applyNumberFormat="1" applyFont="1" applyBorder="1" applyAlignment="1">
      <alignment horizontal="center" wrapText="1"/>
    </xf>
    <xf numFmtId="14" fontId="9" fillId="0" borderId="26" xfId="0" applyNumberFormat="1" applyFont="1" applyBorder="1" applyAlignment="1">
      <alignment horizontal="center" wrapText="1"/>
    </xf>
    <xf numFmtId="14" fontId="9" fillId="0" borderId="27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C0066-FAAB-4735-8646-3812E297E21F}">
  <sheetPr>
    <pageSetUpPr fitToPage="1"/>
  </sheetPr>
  <dimension ref="A1:L93"/>
  <sheetViews>
    <sheetView tabSelected="1" zoomScaleNormal="100" workbookViewId="0">
      <selection activeCell="M4" sqref="M4"/>
    </sheetView>
  </sheetViews>
  <sheetFormatPr defaultColWidth="9.42578125" defaultRowHeight="15" x14ac:dyDescent="0.25"/>
  <cols>
    <col min="1" max="1" width="5.5703125" style="2" customWidth="1"/>
    <col min="2" max="2" width="12.42578125" style="2" customWidth="1"/>
    <col min="3" max="3" width="49.42578125" style="2" customWidth="1"/>
    <col min="4" max="4" width="11" style="19" customWidth="1"/>
    <col min="5" max="5" width="14.5703125" style="2" customWidth="1"/>
    <col min="6" max="6" width="17.5703125" style="2" customWidth="1"/>
    <col min="7" max="7" width="19.28515625" style="2" customWidth="1"/>
    <col min="8" max="8" width="17.140625" style="2" customWidth="1"/>
    <col min="9" max="9" width="21.140625" style="2" customWidth="1"/>
    <col min="10" max="10" width="10.5703125" style="2" customWidth="1"/>
    <col min="11" max="16384" width="9.42578125" style="2"/>
  </cols>
  <sheetData>
    <row r="1" spans="1:12" ht="51.75" customHeight="1" x14ac:dyDescent="0.25">
      <c r="A1" s="57" t="s">
        <v>86</v>
      </c>
      <c r="B1" s="58"/>
      <c r="C1" s="58"/>
      <c r="D1" s="58"/>
      <c r="E1" s="58"/>
      <c r="F1" s="58"/>
      <c r="G1" s="58"/>
      <c r="H1" s="58"/>
      <c r="I1" s="59"/>
    </row>
    <row r="2" spans="1:12" ht="41.25" customHeight="1" x14ac:dyDescent="0.3">
      <c r="A2" s="40"/>
      <c r="B2" s="41"/>
      <c r="C2" s="41"/>
      <c r="D2" s="41"/>
      <c r="E2" s="42"/>
      <c r="F2" s="43" t="s">
        <v>87</v>
      </c>
      <c r="G2" s="44"/>
      <c r="H2" s="43" t="s">
        <v>92</v>
      </c>
      <c r="I2" s="44"/>
    </row>
    <row r="3" spans="1:12" ht="18.75" x14ac:dyDescent="0.3">
      <c r="A3" s="36" t="s">
        <v>81</v>
      </c>
      <c r="B3" s="37"/>
      <c r="C3" s="37"/>
      <c r="D3" s="37"/>
      <c r="E3" s="37"/>
      <c r="F3" s="37"/>
      <c r="G3" s="38"/>
      <c r="H3" s="60"/>
      <c r="I3" s="61"/>
    </row>
    <row r="4" spans="1:12" ht="29.25" x14ac:dyDescent="0.25">
      <c r="A4" s="5" t="s">
        <v>0</v>
      </c>
      <c r="B4" s="1" t="s">
        <v>1</v>
      </c>
      <c r="C4" s="1" t="s">
        <v>2</v>
      </c>
      <c r="D4" s="18" t="s">
        <v>3</v>
      </c>
      <c r="E4" s="1" t="s">
        <v>4</v>
      </c>
      <c r="F4" s="1" t="s">
        <v>5</v>
      </c>
      <c r="G4" s="6" t="s">
        <v>6</v>
      </c>
      <c r="H4" s="1" t="s">
        <v>5</v>
      </c>
      <c r="I4" s="6" t="s">
        <v>6</v>
      </c>
    </row>
    <row r="5" spans="1:12" x14ac:dyDescent="0.25">
      <c r="A5" s="7">
        <v>1</v>
      </c>
      <c r="B5" s="3">
        <v>2021.501</v>
      </c>
      <c r="C5" s="4" t="s">
        <v>7</v>
      </c>
      <c r="D5" s="15">
        <v>1</v>
      </c>
      <c r="E5" s="3" t="s">
        <v>8</v>
      </c>
      <c r="F5" s="8">
        <v>350000</v>
      </c>
      <c r="G5" s="8">
        <f>D5*F5</f>
        <v>350000</v>
      </c>
      <c r="H5" s="8">
        <v>60000</v>
      </c>
      <c r="I5" s="8">
        <v>60000</v>
      </c>
      <c r="J5" s="35"/>
    </row>
    <row r="6" spans="1:12" ht="30" x14ac:dyDescent="0.25">
      <c r="A6" s="7">
        <v>2</v>
      </c>
      <c r="B6" s="3">
        <v>2104.5030000000002</v>
      </c>
      <c r="C6" s="4" t="s">
        <v>9</v>
      </c>
      <c r="D6" s="15">
        <v>1600</v>
      </c>
      <c r="E6" s="3" t="s">
        <v>10</v>
      </c>
      <c r="F6" s="8">
        <v>1</v>
      </c>
      <c r="G6" s="8">
        <f t="shared" ref="G6:G42" si="0">D6*F6</f>
        <v>1600</v>
      </c>
      <c r="H6" s="8">
        <v>1</v>
      </c>
      <c r="I6" s="8">
        <v>1600</v>
      </c>
      <c r="J6" s="35"/>
      <c r="K6" s="13"/>
      <c r="L6" s="14"/>
    </row>
    <row r="7" spans="1:12" x14ac:dyDescent="0.25">
      <c r="A7" s="7">
        <v>3</v>
      </c>
      <c r="B7" s="3">
        <v>2104.5030000000002</v>
      </c>
      <c r="C7" s="4" t="s">
        <v>11</v>
      </c>
      <c r="D7" s="15">
        <v>7600</v>
      </c>
      <c r="E7" s="3" t="s">
        <v>10</v>
      </c>
      <c r="F7" s="8">
        <v>1</v>
      </c>
      <c r="G7" s="8">
        <f t="shared" si="0"/>
        <v>7600</v>
      </c>
      <c r="H7" s="8">
        <v>2.5</v>
      </c>
      <c r="I7" s="8">
        <v>19000</v>
      </c>
      <c r="J7" s="35"/>
      <c r="K7" s="13"/>
      <c r="L7" s="14"/>
    </row>
    <row r="8" spans="1:12" x14ac:dyDescent="0.25">
      <c r="A8" s="7">
        <v>4</v>
      </c>
      <c r="B8" s="3">
        <v>2104.5070000000001</v>
      </c>
      <c r="C8" s="4" t="s">
        <v>12</v>
      </c>
      <c r="D8" s="15">
        <v>460</v>
      </c>
      <c r="E8" s="3" t="s">
        <v>13</v>
      </c>
      <c r="F8" s="8">
        <v>9</v>
      </c>
      <c r="G8" s="8">
        <f t="shared" si="0"/>
        <v>4140</v>
      </c>
      <c r="H8" s="8">
        <v>1</v>
      </c>
      <c r="I8" s="8">
        <v>460</v>
      </c>
      <c r="J8" s="35"/>
    </row>
    <row r="9" spans="1:12" x14ac:dyDescent="0.25">
      <c r="A9" s="7">
        <v>5</v>
      </c>
      <c r="B9" s="3">
        <v>2104.518</v>
      </c>
      <c r="C9" s="4" t="s">
        <v>14</v>
      </c>
      <c r="D9" s="15">
        <v>15000</v>
      </c>
      <c r="E9" s="3" t="s">
        <v>15</v>
      </c>
      <c r="F9" s="8">
        <v>0.3</v>
      </c>
      <c r="G9" s="8">
        <f t="shared" si="0"/>
        <v>4500</v>
      </c>
      <c r="H9" s="8">
        <v>0.01</v>
      </c>
      <c r="I9" s="8">
        <v>150</v>
      </c>
      <c r="J9" s="35"/>
    </row>
    <row r="10" spans="1:12" x14ac:dyDescent="0.25">
      <c r="A10" s="7">
        <v>6</v>
      </c>
      <c r="B10" s="3">
        <v>2104.5189999999998</v>
      </c>
      <c r="C10" s="4" t="s">
        <v>16</v>
      </c>
      <c r="D10" s="15">
        <v>37</v>
      </c>
      <c r="E10" s="3" t="s">
        <v>17</v>
      </c>
      <c r="F10" s="8">
        <v>1900</v>
      </c>
      <c r="G10" s="8">
        <f t="shared" si="0"/>
        <v>70300</v>
      </c>
      <c r="H10" s="8">
        <v>500</v>
      </c>
      <c r="I10" s="8">
        <v>18500</v>
      </c>
      <c r="J10" s="35"/>
    </row>
    <row r="11" spans="1:12" ht="30" x14ac:dyDescent="0.25">
      <c r="A11" s="7">
        <v>7</v>
      </c>
      <c r="B11" s="3">
        <v>2105.607</v>
      </c>
      <c r="C11" s="4" t="s">
        <v>18</v>
      </c>
      <c r="D11" s="15">
        <v>76</v>
      </c>
      <c r="E11" s="3" t="s">
        <v>19</v>
      </c>
      <c r="F11" s="8">
        <v>30</v>
      </c>
      <c r="G11" s="8">
        <f t="shared" si="0"/>
        <v>2280</v>
      </c>
      <c r="H11" s="8">
        <v>55</v>
      </c>
      <c r="I11" s="8">
        <v>4180</v>
      </c>
      <c r="J11" s="35"/>
    </row>
    <row r="12" spans="1:12" x14ac:dyDescent="0.25">
      <c r="A12" s="7">
        <v>8</v>
      </c>
      <c r="B12" s="3" t="s">
        <v>20</v>
      </c>
      <c r="C12" s="4" t="s">
        <v>21</v>
      </c>
      <c r="D12" s="15">
        <v>320</v>
      </c>
      <c r="E12" s="3" t="s">
        <v>22</v>
      </c>
      <c r="F12" s="8">
        <v>225</v>
      </c>
      <c r="G12" s="8">
        <f t="shared" si="0"/>
        <v>72000</v>
      </c>
      <c r="H12" s="8">
        <v>125</v>
      </c>
      <c r="I12" s="8">
        <v>40000</v>
      </c>
      <c r="J12" s="35"/>
    </row>
    <row r="13" spans="1:12" x14ac:dyDescent="0.25">
      <c r="A13" s="7">
        <v>9</v>
      </c>
      <c r="B13" s="3" t="s">
        <v>23</v>
      </c>
      <c r="C13" s="4" t="s">
        <v>24</v>
      </c>
      <c r="D13" s="15">
        <v>480</v>
      </c>
      <c r="E13" s="3" t="s">
        <v>13</v>
      </c>
      <c r="F13" s="8">
        <v>50</v>
      </c>
      <c r="G13" s="8">
        <f t="shared" si="0"/>
        <v>24000</v>
      </c>
      <c r="H13" s="8">
        <v>205</v>
      </c>
      <c r="I13" s="8">
        <v>98400</v>
      </c>
      <c r="J13" s="35"/>
    </row>
    <row r="14" spans="1:12" x14ac:dyDescent="0.25">
      <c r="A14" s="7">
        <v>10</v>
      </c>
      <c r="B14" s="3">
        <v>2211.509</v>
      </c>
      <c r="C14" s="4" t="s">
        <v>25</v>
      </c>
      <c r="D14" s="15">
        <v>1700</v>
      </c>
      <c r="E14" s="3" t="s">
        <v>19</v>
      </c>
      <c r="F14" s="8">
        <v>13</v>
      </c>
      <c r="G14" s="8">
        <f t="shared" si="0"/>
        <v>22100</v>
      </c>
      <c r="H14" s="8">
        <v>65</v>
      </c>
      <c r="I14" s="8">
        <v>110500</v>
      </c>
      <c r="J14" s="35"/>
    </row>
    <row r="15" spans="1:12" ht="30" x14ac:dyDescent="0.25">
      <c r="A15" s="7">
        <v>11</v>
      </c>
      <c r="B15" s="3">
        <v>2360.509</v>
      </c>
      <c r="C15" s="4" t="s">
        <v>26</v>
      </c>
      <c r="D15" s="15">
        <v>660</v>
      </c>
      <c r="E15" s="3" t="s">
        <v>19</v>
      </c>
      <c r="F15" s="8">
        <v>145</v>
      </c>
      <c r="G15" s="8">
        <f t="shared" si="0"/>
        <v>95700</v>
      </c>
      <c r="H15" s="8">
        <v>195</v>
      </c>
      <c r="I15" s="8">
        <v>128700</v>
      </c>
      <c r="J15" s="35"/>
    </row>
    <row r="16" spans="1:12" ht="30" x14ac:dyDescent="0.25">
      <c r="A16" s="7">
        <v>12</v>
      </c>
      <c r="B16" s="9" t="s">
        <v>27</v>
      </c>
      <c r="C16" s="4" t="s">
        <v>28</v>
      </c>
      <c r="D16" s="15">
        <v>32000</v>
      </c>
      <c r="E16" s="3" t="s">
        <v>29</v>
      </c>
      <c r="F16" s="8">
        <v>1.5</v>
      </c>
      <c r="G16" s="8">
        <f t="shared" si="0"/>
        <v>48000</v>
      </c>
      <c r="H16" s="8">
        <v>2.5</v>
      </c>
      <c r="I16" s="8">
        <v>80000</v>
      </c>
      <c r="J16" s="35"/>
    </row>
    <row r="17" spans="1:10" ht="30" x14ac:dyDescent="0.25">
      <c r="A17" s="7">
        <v>13</v>
      </c>
      <c r="B17" s="9" t="s">
        <v>27</v>
      </c>
      <c r="C17" s="4" t="s">
        <v>30</v>
      </c>
      <c r="D17" s="15">
        <v>8400</v>
      </c>
      <c r="E17" s="3" t="s">
        <v>31</v>
      </c>
      <c r="F17" s="8">
        <v>4.0999999999999996</v>
      </c>
      <c r="G17" s="8">
        <f t="shared" si="0"/>
        <v>34440</v>
      </c>
      <c r="H17" s="8">
        <v>7</v>
      </c>
      <c r="I17" s="8">
        <v>58800</v>
      </c>
      <c r="J17" s="35"/>
    </row>
    <row r="18" spans="1:10" x14ac:dyDescent="0.25">
      <c r="A18" s="7">
        <v>14</v>
      </c>
      <c r="B18" s="9">
        <v>2451.6089999999999</v>
      </c>
      <c r="C18" s="20" t="s">
        <v>32</v>
      </c>
      <c r="D18" s="23">
        <v>2300</v>
      </c>
      <c r="E18" s="9" t="s">
        <v>19</v>
      </c>
      <c r="F18" s="8">
        <v>16</v>
      </c>
      <c r="G18" s="8">
        <f t="shared" si="0"/>
        <v>36800</v>
      </c>
      <c r="H18" s="8">
        <v>25</v>
      </c>
      <c r="I18" s="8">
        <v>57500</v>
      </c>
      <c r="J18" s="35"/>
    </row>
    <row r="19" spans="1:10" x14ac:dyDescent="0.25">
      <c r="A19" s="7">
        <v>15</v>
      </c>
      <c r="B19" s="11">
        <v>2503.6030000000001</v>
      </c>
      <c r="C19" s="12" t="s">
        <v>33</v>
      </c>
      <c r="D19" s="16">
        <v>1300</v>
      </c>
      <c r="E19" s="11" t="s">
        <v>10</v>
      </c>
      <c r="F19" s="8">
        <v>6.5</v>
      </c>
      <c r="G19" s="8">
        <f t="shared" si="0"/>
        <v>8450</v>
      </c>
      <c r="H19" s="8">
        <v>1</v>
      </c>
      <c r="I19" s="8">
        <v>1300</v>
      </c>
      <c r="J19" s="35"/>
    </row>
    <row r="20" spans="1:10" x14ac:dyDescent="0.25">
      <c r="A20" s="7">
        <v>16</v>
      </c>
      <c r="B20" s="11">
        <v>2503.6030000000001</v>
      </c>
      <c r="C20" s="12" t="s">
        <v>34</v>
      </c>
      <c r="D20" s="16">
        <v>33</v>
      </c>
      <c r="E20" s="11" t="s">
        <v>17</v>
      </c>
      <c r="F20" s="8">
        <v>600</v>
      </c>
      <c r="G20" s="8">
        <f t="shared" si="0"/>
        <v>19800</v>
      </c>
      <c r="H20" s="8">
        <v>1</v>
      </c>
      <c r="I20" s="8">
        <v>33</v>
      </c>
      <c r="J20" s="35"/>
    </row>
    <row r="21" spans="1:10" ht="30" x14ac:dyDescent="0.25">
      <c r="A21" s="7">
        <v>17</v>
      </c>
      <c r="B21" s="11">
        <v>2503.6030000000001</v>
      </c>
      <c r="C21" s="21" t="s">
        <v>35</v>
      </c>
      <c r="D21" s="16">
        <v>50000</v>
      </c>
      <c r="E21" s="11" t="s">
        <v>10</v>
      </c>
      <c r="F21" s="8">
        <v>2.5</v>
      </c>
      <c r="G21" s="8">
        <f t="shared" si="0"/>
        <v>125000</v>
      </c>
      <c r="H21" s="8">
        <v>1</v>
      </c>
      <c r="I21" s="8">
        <v>50000</v>
      </c>
      <c r="J21" s="35"/>
    </row>
    <row r="22" spans="1:10" ht="30" x14ac:dyDescent="0.25">
      <c r="A22" s="7">
        <v>18</v>
      </c>
      <c r="B22" s="10">
        <v>2503.6030000000001</v>
      </c>
      <c r="C22" s="22" t="s">
        <v>36</v>
      </c>
      <c r="D22" s="17">
        <v>12000</v>
      </c>
      <c r="E22" s="10" t="s">
        <v>10</v>
      </c>
      <c r="F22" s="8">
        <v>7</v>
      </c>
      <c r="G22" s="8">
        <f t="shared" si="0"/>
        <v>84000</v>
      </c>
      <c r="H22" s="8">
        <v>1</v>
      </c>
      <c r="I22" s="8">
        <v>12000</v>
      </c>
      <c r="J22" s="35"/>
    </row>
    <row r="23" spans="1:10" x14ac:dyDescent="0.25">
      <c r="A23" s="7">
        <v>19</v>
      </c>
      <c r="B23" s="3">
        <v>2503.6030000000001</v>
      </c>
      <c r="C23" s="4" t="s">
        <v>37</v>
      </c>
      <c r="D23" s="15">
        <v>6700</v>
      </c>
      <c r="E23" s="3" t="s">
        <v>10</v>
      </c>
      <c r="F23" s="8">
        <v>4</v>
      </c>
      <c r="G23" s="8">
        <f t="shared" si="0"/>
        <v>26800</v>
      </c>
      <c r="H23" s="8">
        <v>1</v>
      </c>
      <c r="I23" s="8">
        <v>6700</v>
      </c>
      <c r="J23" s="35"/>
    </row>
    <row r="24" spans="1:10" x14ac:dyDescent="0.25">
      <c r="A24" s="7" t="s">
        <v>38</v>
      </c>
      <c r="B24" s="3" t="s">
        <v>39</v>
      </c>
      <c r="C24" s="4" t="s">
        <v>40</v>
      </c>
      <c r="D24" s="15">
        <v>360</v>
      </c>
      <c r="E24" s="3" t="s">
        <v>17</v>
      </c>
      <c r="F24" s="8">
        <v>350</v>
      </c>
      <c r="G24" s="8">
        <f t="shared" si="0"/>
        <v>126000</v>
      </c>
      <c r="H24" s="8">
        <v>3800</v>
      </c>
      <c r="I24" s="8">
        <v>1368000</v>
      </c>
      <c r="J24" s="35"/>
    </row>
    <row r="25" spans="1:10" x14ac:dyDescent="0.25">
      <c r="A25" s="7" t="s">
        <v>41</v>
      </c>
      <c r="B25" s="3">
        <v>2504.6019999999999</v>
      </c>
      <c r="C25" s="4" t="s">
        <v>42</v>
      </c>
      <c r="D25" s="15">
        <v>62</v>
      </c>
      <c r="E25" s="3" t="s">
        <v>17</v>
      </c>
      <c r="F25" s="8">
        <v>300</v>
      </c>
      <c r="G25" s="8">
        <f t="shared" si="0"/>
        <v>18600</v>
      </c>
      <c r="H25" s="8">
        <v>35</v>
      </c>
      <c r="I25" s="8">
        <v>2170</v>
      </c>
      <c r="J25" s="35"/>
    </row>
    <row r="26" spans="1:10" x14ac:dyDescent="0.25">
      <c r="A26" s="7" t="s">
        <v>43</v>
      </c>
      <c r="B26" s="3">
        <v>2504.6019999999999</v>
      </c>
      <c r="C26" s="4" t="s">
        <v>44</v>
      </c>
      <c r="D26" s="15">
        <v>19</v>
      </c>
      <c r="E26" s="3" t="s">
        <v>17</v>
      </c>
      <c r="F26" s="8">
        <v>2200</v>
      </c>
      <c r="G26" s="8">
        <f t="shared" si="0"/>
        <v>41800</v>
      </c>
      <c r="H26" s="8">
        <v>35</v>
      </c>
      <c r="I26" s="8">
        <v>665</v>
      </c>
      <c r="J26" s="35"/>
    </row>
    <row r="27" spans="1:10" x14ac:dyDescent="0.25">
      <c r="A27" s="7" t="s">
        <v>45</v>
      </c>
      <c r="B27" s="3">
        <v>2504.6019999999999</v>
      </c>
      <c r="C27" s="4" t="s">
        <v>46</v>
      </c>
      <c r="D27" s="15">
        <v>190</v>
      </c>
      <c r="E27" s="3" t="s">
        <v>17</v>
      </c>
      <c r="F27" s="8">
        <v>45</v>
      </c>
      <c r="G27" s="8">
        <f t="shared" si="0"/>
        <v>8550</v>
      </c>
      <c r="H27" s="8">
        <v>3900</v>
      </c>
      <c r="I27" s="8">
        <v>741000</v>
      </c>
      <c r="J27" s="35"/>
    </row>
    <row r="28" spans="1:10" ht="30" x14ac:dyDescent="0.25">
      <c r="A28" s="7" t="s">
        <v>47</v>
      </c>
      <c r="B28" s="3">
        <v>2504.6030000000001</v>
      </c>
      <c r="C28" s="4" t="s">
        <v>48</v>
      </c>
      <c r="D28" s="15">
        <v>4200</v>
      </c>
      <c r="E28" s="3" t="s">
        <v>10</v>
      </c>
      <c r="F28" s="8">
        <v>125</v>
      </c>
      <c r="G28" s="8">
        <f t="shared" si="0"/>
        <v>525000</v>
      </c>
      <c r="H28" s="8">
        <v>15</v>
      </c>
      <c r="I28" s="8">
        <v>63000</v>
      </c>
      <c r="J28" s="35"/>
    </row>
    <row r="29" spans="1:10" x14ac:dyDescent="0.25">
      <c r="A29" s="7" t="s">
        <v>49</v>
      </c>
      <c r="B29" s="3">
        <v>2506.6019999999999</v>
      </c>
      <c r="C29" s="4" t="s">
        <v>50</v>
      </c>
      <c r="D29" s="15">
        <v>48</v>
      </c>
      <c r="E29" s="3" t="s">
        <v>17</v>
      </c>
      <c r="F29" s="8">
        <v>250</v>
      </c>
      <c r="G29" s="8">
        <f t="shared" si="0"/>
        <v>12000</v>
      </c>
      <c r="H29" s="8">
        <v>45</v>
      </c>
      <c r="I29" s="8">
        <v>2160</v>
      </c>
      <c r="J29" s="35"/>
    </row>
    <row r="30" spans="1:10" x14ac:dyDescent="0.25">
      <c r="A30" s="7" t="s">
        <v>51</v>
      </c>
      <c r="B30" s="3">
        <v>2521.518</v>
      </c>
      <c r="C30" s="4" t="s">
        <v>52</v>
      </c>
      <c r="D30" s="15">
        <v>15000</v>
      </c>
      <c r="E30" s="3" t="s">
        <v>15</v>
      </c>
      <c r="F30" s="8">
        <v>12</v>
      </c>
      <c r="G30" s="8">
        <f t="shared" si="0"/>
        <v>180000</v>
      </c>
      <c r="H30" s="8">
        <v>22</v>
      </c>
      <c r="I30" s="8">
        <v>330000</v>
      </c>
      <c r="J30" s="35"/>
    </row>
    <row r="31" spans="1:10" x14ac:dyDescent="0.25">
      <c r="A31" s="7" t="s">
        <v>53</v>
      </c>
      <c r="B31" s="3">
        <v>2531.5030000000002</v>
      </c>
      <c r="C31" s="4" t="s">
        <v>54</v>
      </c>
      <c r="D31" s="15">
        <v>1600</v>
      </c>
      <c r="E31" s="3" t="s">
        <v>10</v>
      </c>
      <c r="F31" s="8">
        <v>60</v>
      </c>
      <c r="G31" s="8">
        <f t="shared" si="0"/>
        <v>96000</v>
      </c>
      <c r="H31" s="8">
        <v>55</v>
      </c>
      <c r="I31" s="8">
        <v>88000</v>
      </c>
      <c r="J31" s="35"/>
    </row>
    <row r="32" spans="1:10" x14ac:dyDescent="0.25">
      <c r="A32" s="7" t="s">
        <v>55</v>
      </c>
      <c r="B32" s="3">
        <v>2531.5039999999999</v>
      </c>
      <c r="C32" s="4" t="s">
        <v>56</v>
      </c>
      <c r="D32" s="15">
        <v>95</v>
      </c>
      <c r="E32" s="3" t="s">
        <v>57</v>
      </c>
      <c r="F32" s="8">
        <v>110</v>
      </c>
      <c r="G32" s="8">
        <f t="shared" si="0"/>
        <v>10450</v>
      </c>
      <c r="H32" s="8">
        <v>100</v>
      </c>
      <c r="I32" s="8">
        <v>9500</v>
      </c>
      <c r="J32" s="35"/>
    </row>
    <row r="33" spans="1:10" x14ac:dyDescent="0.25">
      <c r="A33" s="7" t="s">
        <v>58</v>
      </c>
      <c r="B33" s="3">
        <v>2563.6010000000001</v>
      </c>
      <c r="C33" s="4" t="s">
        <v>59</v>
      </c>
      <c r="D33" s="15">
        <v>1</v>
      </c>
      <c r="E33" s="3" t="s">
        <v>8</v>
      </c>
      <c r="F33" s="8">
        <v>300000</v>
      </c>
      <c r="G33" s="8">
        <f t="shared" si="0"/>
        <v>300000</v>
      </c>
      <c r="H33" s="8">
        <v>8000</v>
      </c>
      <c r="I33" s="8">
        <v>8000</v>
      </c>
      <c r="J33" s="35"/>
    </row>
    <row r="34" spans="1:10" x14ac:dyDescent="0.25">
      <c r="A34" s="7" t="s">
        <v>60</v>
      </c>
      <c r="B34" s="3">
        <v>2563.6010000000001</v>
      </c>
      <c r="C34" s="4" t="s">
        <v>61</v>
      </c>
      <c r="D34" s="15">
        <v>1</v>
      </c>
      <c r="E34" s="3" t="s">
        <v>8</v>
      </c>
      <c r="F34" s="8">
        <v>4000</v>
      </c>
      <c r="G34" s="8">
        <f t="shared" si="0"/>
        <v>4000</v>
      </c>
      <c r="H34" s="8">
        <v>1</v>
      </c>
      <c r="I34" s="8">
        <v>1</v>
      </c>
      <c r="J34" s="35"/>
    </row>
    <row r="35" spans="1:10" x14ac:dyDescent="0.25">
      <c r="A35" s="7" t="s">
        <v>62</v>
      </c>
      <c r="B35" s="3">
        <v>2573.502</v>
      </c>
      <c r="C35" s="4" t="s">
        <v>63</v>
      </c>
      <c r="D35" s="15">
        <v>330</v>
      </c>
      <c r="E35" s="3" t="s">
        <v>17</v>
      </c>
      <c r="F35" s="8">
        <v>50</v>
      </c>
      <c r="G35" s="8">
        <f t="shared" si="0"/>
        <v>16500</v>
      </c>
      <c r="H35" s="8">
        <v>50</v>
      </c>
      <c r="I35" s="8">
        <v>16500</v>
      </c>
      <c r="J35" s="35"/>
    </row>
    <row r="36" spans="1:10" x14ac:dyDescent="0.25">
      <c r="A36" s="7" t="s">
        <v>64</v>
      </c>
      <c r="B36" s="3" t="s">
        <v>65</v>
      </c>
      <c r="C36" s="4" t="s">
        <v>66</v>
      </c>
      <c r="D36" s="15">
        <v>1</v>
      </c>
      <c r="E36" s="3" t="s">
        <v>8</v>
      </c>
      <c r="F36" s="8">
        <v>150000</v>
      </c>
      <c r="G36" s="8">
        <f t="shared" si="0"/>
        <v>150000</v>
      </c>
      <c r="H36" s="8">
        <v>100</v>
      </c>
      <c r="I36" s="8">
        <v>100</v>
      </c>
      <c r="J36" s="35"/>
    </row>
    <row r="37" spans="1:10" ht="30" x14ac:dyDescent="0.25">
      <c r="A37" s="7" t="s">
        <v>67</v>
      </c>
      <c r="B37" s="3">
        <v>3000</v>
      </c>
      <c r="C37" s="4" t="s">
        <v>68</v>
      </c>
      <c r="D37" s="15">
        <v>21000</v>
      </c>
      <c r="E37" s="3" t="s">
        <v>10</v>
      </c>
      <c r="F37" s="8">
        <v>105</v>
      </c>
      <c r="G37" s="8">
        <f t="shared" si="0"/>
        <v>2205000</v>
      </c>
      <c r="H37" s="8">
        <v>95</v>
      </c>
      <c r="I37" s="8">
        <v>1995000</v>
      </c>
      <c r="J37" s="35"/>
    </row>
    <row r="38" spans="1:10" x14ac:dyDescent="0.25">
      <c r="A38" s="7" t="s">
        <v>69</v>
      </c>
      <c r="B38" s="3">
        <v>3001</v>
      </c>
      <c r="C38" s="4" t="s">
        <v>70</v>
      </c>
      <c r="D38" s="15">
        <v>100</v>
      </c>
      <c r="E38" s="3" t="s">
        <v>17</v>
      </c>
      <c r="F38" s="8">
        <v>1</v>
      </c>
      <c r="G38" s="8">
        <f t="shared" si="0"/>
        <v>100</v>
      </c>
      <c r="H38" s="8">
        <v>150</v>
      </c>
      <c r="I38" s="8">
        <v>15000</v>
      </c>
      <c r="J38" s="35"/>
    </row>
    <row r="39" spans="1:10" ht="30" x14ac:dyDescent="0.25">
      <c r="A39" s="7" t="s">
        <v>71</v>
      </c>
      <c r="B39" s="3">
        <v>3002</v>
      </c>
      <c r="C39" s="4" t="s">
        <v>72</v>
      </c>
      <c r="D39" s="15">
        <v>1</v>
      </c>
      <c r="E39" s="3" t="s">
        <v>8</v>
      </c>
      <c r="F39" s="8">
        <v>335000</v>
      </c>
      <c r="G39" s="8">
        <f t="shared" si="0"/>
        <v>335000</v>
      </c>
      <c r="H39" s="8">
        <v>6500</v>
      </c>
      <c r="I39" s="8">
        <v>6500</v>
      </c>
      <c r="J39" s="35"/>
    </row>
    <row r="40" spans="1:10" x14ac:dyDescent="0.25">
      <c r="A40" s="7" t="s">
        <v>73</v>
      </c>
      <c r="B40" s="3">
        <v>3003</v>
      </c>
      <c r="C40" s="4" t="s">
        <v>74</v>
      </c>
      <c r="D40" s="15">
        <v>500</v>
      </c>
      <c r="E40" s="3" t="s">
        <v>17</v>
      </c>
      <c r="F40" s="8">
        <v>1000</v>
      </c>
      <c r="G40" s="8">
        <f t="shared" si="0"/>
        <v>500000</v>
      </c>
      <c r="H40" s="8">
        <v>4200</v>
      </c>
      <c r="I40" s="8">
        <v>2100000</v>
      </c>
      <c r="J40" s="35"/>
    </row>
    <row r="41" spans="1:10" ht="30" x14ac:dyDescent="0.25">
      <c r="A41" s="7" t="s">
        <v>75</v>
      </c>
      <c r="B41" s="3">
        <v>3004</v>
      </c>
      <c r="C41" s="4" t="s">
        <v>76</v>
      </c>
      <c r="D41" s="15">
        <v>2900</v>
      </c>
      <c r="E41" s="3" t="s">
        <v>10</v>
      </c>
      <c r="F41" s="8">
        <v>35</v>
      </c>
      <c r="G41" s="8">
        <f t="shared" si="0"/>
        <v>101500</v>
      </c>
      <c r="H41" s="8">
        <v>18</v>
      </c>
      <c r="I41" s="8">
        <v>52200</v>
      </c>
      <c r="J41" s="35"/>
    </row>
    <row r="42" spans="1:10" x14ac:dyDescent="0.25">
      <c r="A42" s="7" t="s">
        <v>77</v>
      </c>
      <c r="B42" s="3">
        <v>3005</v>
      </c>
      <c r="C42" s="4" t="s">
        <v>78</v>
      </c>
      <c r="D42" s="15">
        <v>180</v>
      </c>
      <c r="E42" s="3" t="s">
        <v>17</v>
      </c>
      <c r="F42" s="8">
        <v>200</v>
      </c>
      <c r="G42" s="8">
        <f t="shared" si="0"/>
        <v>36000</v>
      </c>
      <c r="H42" s="8">
        <v>500</v>
      </c>
      <c r="I42" s="8">
        <v>90000</v>
      </c>
      <c r="J42" s="35"/>
    </row>
    <row r="43" spans="1:10" ht="15.75" thickBot="1" x14ac:dyDescent="0.3">
      <c r="A43" s="26" t="s">
        <v>79</v>
      </c>
      <c r="B43" s="9">
        <v>3006</v>
      </c>
      <c r="C43" s="20" t="s">
        <v>80</v>
      </c>
      <c r="D43" s="23">
        <v>1</v>
      </c>
      <c r="E43" s="9" t="s">
        <v>8</v>
      </c>
      <c r="F43" s="27">
        <v>50000</v>
      </c>
      <c r="G43" s="27">
        <v>50000</v>
      </c>
      <c r="H43" s="27">
        <v>50000</v>
      </c>
      <c r="I43" s="27">
        <v>50000</v>
      </c>
      <c r="J43" s="35"/>
    </row>
    <row r="44" spans="1:10" ht="30.75" thickBot="1" x14ac:dyDescent="0.45">
      <c r="A44" s="28" t="s">
        <v>89</v>
      </c>
      <c r="B44" s="47" t="s">
        <v>88</v>
      </c>
      <c r="C44" s="47"/>
      <c r="D44" s="47"/>
      <c r="E44" s="47"/>
      <c r="F44" s="46">
        <f>SUM(G5:G43)</f>
        <v>5754010</v>
      </c>
      <c r="G44" s="45"/>
      <c r="H44" s="46">
        <f>SUM(I5:I43)</f>
        <v>7685619</v>
      </c>
      <c r="I44" s="45"/>
    </row>
    <row r="45" spans="1:10" x14ac:dyDescent="0.25">
      <c r="A45" s="25"/>
      <c r="B45" s="62"/>
      <c r="C45" s="63"/>
      <c r="D45" s="64"/>
      <c r="E45" s="62"/>
      <c r="F45" s="65"/>
      <c r="G45" s="29"/>
      <c r="H45" s="60"/>
      <c r="I45" s="61"/>
    </row>
    <row r="46" spans="1:10" x14ac:dyDescent="0.25">
      <c r="A46" s="25"/>
      <c r="B46" s="62"/>
      <c r="C46" s="63"/>
      <c r="D46" s="64"/>
      <c r="E46" s="62"/>
      <c r="F46" s="65"/>
      <c r="G46" s="29"/>
      <c r="H46" s="60"/>
      <c r="I46" s="61"/>
    </row>
    <row r="47" spans="1:10" ht="18.75" customHeight="1" x14ac:dyDescent="0.3">
      <c r="A47" s="55" t="s">
        <v>82</v>
      </c>
      <c r="B47" s="56"/>
      <c r="C47" s="56"/>
      <c r="D47" s="56"/>
      <c r="E47" s="56"/>
      <c r="F47" s="56"/>
      <c r="G47" s="56"/>
      <c r="H47" s="56"/>
      <c r="I47" s="66"/>
    </row>
    <row r="48" spans="1:10" ht="29.25" x14ac:dyDescent="0.25">
      <c r="A48" s="5" t="s">
        <v>0</v>
      </c>
      <c r="B48" s="1" t="s">
        <v>1</v>
      </c>
      <c r="C48" s="1" t="s">
        <v>2</v>
      </c>
      <c r="D48" s="18" t="s">
        <v>3</v>
      </c>
      <c r="E48" s="1" t="s">
        <v>4</v>
      </c>
      <c r="F48" s="1" t="s">
        <v>5</v>
      </c>
      <c r="G48" s="6" t="s">
        <v>6</v>
      </c>
      <c r="H48" s="1" t="s">
        <v>5</v>
      </c>
      <c r="I48" s="6" t="s">
        <v>6</v>
      </c>
    </row>
    <row r="49" spans="1:12" x14ac:dyDescent="0.25">
      <c r="A49" s="7">
        <v>1</v>
      </c>
      <c r="B49" s="3">
        <v>2021.501</v>
      </c>
      <c r="C49" s="4" t="s">
        <v>7</v>
      </c>
      <c r="D49" s="15">
        <v>1</v>
      </c>
      <c r="E49" s="3" t="s">
        <v>8</v>
      </c>
      <c r="F49" s="8">
        <v>10000</v>
      </c>
      <c r="G49" s="8">
        <f>D49*F49</f>
        <v>10000</v>
      </c>
      <c r="H49" s="8">
        <v>60000</v>
      </c>
      <c r="I49" s="8">
        <v>60000</v>
      </c>
      <c r="J49" s="24"/>
    </row>
    <row r="50" spans="1:12" ht="30" x14ac:dyDescent="0.25">
      <c r="A50" s="7">
        <v>2</v>
      </c>
      <c r="B50" s="3">
        <v>2104.5030000000002</v>
      </c>
      <c r="C50" s="4" t="s">
        <v>9</v>
      </c>
      <c r="D50" s="15">
        <v>400</v>
      </c>
      <c r="E50" s="3" t="s">
        <v>10</v>
      </c>
      <c r="F50" s="8">
        <v>1</v>
      </c>
      <c r="G50" s="8">
        <f t="shared" ref="G50:G86" si="1">D50*F50</f>
        <v>400</v>
      </c>
      <c r="H50" s="8">
        <v>1</v>
      </c>
      <c r="I50" s="8">
        <v>400</v>
      </c>
      <c r="J50" s="24"/>
      <c r="K50" s="13"/>
      <c r="L50" s="14"/>
    </row>
    <row r="51" spans="1:12" x14ac:dyDescent="0.25">
      <c r="A51" s="7">
        <v>3</v>
      </c>
      <c r="B51" s="3">
        <v>2104.5030000000002</v>
      </c>
      <c r="C51" s="4" t="s">
        <v>11</v>
      </c>
      <c r="D51" s="15">
        <v>2000</v>
      </c>
      <c r="E51" s="3" t="s">
        <v>10</v>
      </c>
      <c r="F51" s="8">
        <v>1</v>
      </c>
      <c r="G51" s="8">
        <f t="shared" si="1"/>
        <v>2000</v>
      </c>
      <c r="H51" s="8">
        <v>2.5</v>
      </c>
      <c r="I51" s="8">
        <v>5000</v>
      </c>
      <c r="J51" s="24"/>
      <c r="K51" s="13"/>
      <c r="L51" s="14"/>
    </row>
    <row r="52" spans="1:12" x14ac:dyDescent="0.25">
      <c r="A52" s="7">
        <v>4</v>
      </c>
      <c r="B52" s="3">
        <v>2104.5070000000001</v>
      </c>
      <c r="C52" s="4" t="s">
        <v>12</v>
      </c>
      <c r="D52" s="15">
        <v>120</v>
      </c>
      <c r="E52" s="3" t="s">
        <v>13</v>
      </c>
      <c r="F52" s="8">
        <v>9</v>
      </c>
      <c r="G52" s="8">
        <f t="shared" si="1"/>
        <v>1080</v>
      </c>
      <c r="H52" s="8">
        <v>1</v>
      </c>
      <c r="I52" s="8">
        <v>120</v>
      </c>
      <c r="J52" s="24"/>
    </row>
    <row r="53" spans="1:12" x14ac:dyDescent="0.25">
      <c r="A53" s="7">
        <v>5</v>
      </c>
      <c r="B53" s="3">
        <v>2104.518</v>
      </c>
      <c r="C53" s="4" t="s">
        <v>14</v>
      </c>
      <c r="D53" s="15">
        <v>4000</v>
      </c>
      <c r="E53" s="3" t="s">
        <v>15</v>
      </c>
      <c r="F53" s="8">
        <v>0.3</v>
      </c>
      <c r="G53" s="8">
        <f t="shared" si="1"/>
        <v>1200</v>
      </c>
      <c r="H53" s="8">
        <v>0.01</v>
      </c>
      <c r="I53" s="8">
        <v>40</v>
      </c>
      <c r="J53" s="24"/>
    </row>
    <row r="54" spans="1:12" x14ac:dyDescent="0.25">
      <c r="A54" s="7">
        <v>6</v>
      </c>
      <c r="B54" s="3">
        <v>2104.5189999999998</v>
      </c>
      <c r="C54" s="4" t="s">
        <v>16</v>
      </c>
      <c r="D54" s="15">
        <v>8</v>
      </c>
      <c r="E54" s="3" t="s">
        <v>17</v>
      </c>
      <c r="F54" s="8">
        <v>1900</v>
      </c>
      <c r="G54" s="8">
        <f t="shared" si="1"/>
        <v>15200</v>
      </c>
      <c r="H54" s="8">
        <v>500</v>
      </c>
      <c r="I54" s="8">
        <v>4000</v>
      </c>
      <c r="J54" s="24"/>
    </row>
    <row r="55" spans="1:12" ht="30" x14ac:dyDescent="0.25">
      <c r="A55" s="7">
        <v>7</v>
      </c>
      <c r="B55" s="3">
        <v>2105.607</v>
      </c>
      <c r="C55" s="4" t="s">
        <v>18</v>
      </c>
      <c r="D55" s="15">
        <v>20</v>
      </c>
      <c r="E55" s="3" t="s">
        <v>19</v>
      </c>
      <c r="F55" s="8">
        <v>30</v>
      </c>
      <c r="G55" s="8">
        <f t="shared" si="1"/>
        <v>600</v>
      </c>
      <c r="H55" s="8">
        <v>55</v>
      </c>
      <c r="I55" s="8">
        <v>1100</v>
      </c>
      <c r="J55" s="24"/>
    </row>
    <row r="56" spans="1:12" x14ac:dyDescent="0.25">
      <c r="A56" s="7">
        <v>8</v>
      </c>
      <c r="B56" s="3" t="s">
        <v>20</v>
      </c>
      <c r="C56" s="4" t="s">
        <v>21</v>
      </c>
      <c r="D56" s="15">
        <v>80</v>
      </c>
      <c r="E56" s="3" t="s">
        <v>22</v>
      </c>
      <c r="F56" s="8">
        <v>225</v>
      </c>
      <c r="G56" s="8">
        <f t="shared" si="1"/>
        <v>18000</v>
      </c>
      <c r="H56" s="8">
        <v>125</v>
      </c>
      <c r="I56" s="8">
        <v>10000</v>
      </c>
      <c r="J56" s="24"/>
    </row>
    <row r="57" spans="1:12" x14ac:dyDescent="0.25">
      <c r="A57" s="7">
        <v>9</v>
      </c>
      <c r="B57" s="3" t="s">
        <v>23</v>
      </c>
      <c r="C57" s="4" t="s">
        <v>24</v>
      </c>
      <c r="D57" s="15">
        <v>130</v>
      </c>
      <c r="E57" s="3" t="s">
        <v>13</v>
      </c>
      <c r="F57" s="8">
        <v>50</v>
      </c>
      <c r="G57" s="8">
        <f t="shared" si="1"/>
        <v>6500</v>
      </c>
      <c r="H57" s="8">
        <v>205</v>
      </c>
      <c r="I57" s="8">
        <v>26650</v>
      </c>
      <c r="J57" s="24"/>
    </row>
    <row r="58" spans="1:12" x14ac:dyDescent="0.25">
      <c r="A58" s="7">
        <v>10</v>
      </c>
      <c r="B58" s="3">
        <v>2211.509</v>
      </c>
      <c r="C58" s="4" t="s">
        <v>25</v>
      </c>
      <c r="D58" s="15">
        <v>500</v>
      </c>
      <c r="E58" s="3" t="s">
        <v>19</v>
      </c>
      <c r="F58" s="8">
        <v>13</v>
      </c>
      <c r="G58" s="8">
        <f t="shared" si="1"/>
        <v>6500</v>
      </c>
      <c r="H58" s="8">
        <v>65</v>
      </c>
      <c r="I58" s="8">
        <v>32500</v>
      </c>
      <c r="J58" s="24"/>
    </row>
    <row r="59" spans="1:12" ht="30" x14ac:dyDescent="0.25">
      <c r="A59" s="7">
        <v>11</v>
      </c>
      <c r="B59" s="3">
        <v>2360.509</v>
      </c>
      <c r="C59" s="4" t="s">
        <v>26</v>
      </c>
      <c r="D59" s="15">
        <v>170</v>
      </c>
      <c r="E59" s="3" t="s">
        <v>19</v>
      </c>
      <c r="F59" s="8">
        <v>145</v>
      </c>
      <c r="G59" s="8">
        <f t="shared" si="1"/>
        <v>24650</v>
      </c>
      <c r="H59" s="8">
        <v>195</v>
      </c>
      <c r="I59" s="8">
        <v>33150</v>
      </c>
      <c r="J59" s="24"/>
    </row>
    <row r="60" spans="1:12" ht="30" x14ac:dyDescent="0.25">
      <c r="A60" s="7">
        <v>12</v>
      </c>
      <c r="B60" s="9" t="s">
        <v>27</v>
      </c>
      <c r="C60" s="4" t="s">
        <v>28</v>
      </c>
      <c r="D60" s="15">
        <v>9000</v>
      </c>
      <c r="E60" s="3" t="s">
        <v>29</v>
      </c>
      <c r="F60" s="8">
        <v>1.5</v>
      </c>
      <c r="G60" s="8">
        <f t="shared" si="1"/>
        <v>13500</v>
      </c>
      <c r="H60" s="8">
        <v>2.5</v>
      </c>
      <c r="I60" s="8">
        <v>22500</v>
      </c>
      <c r="J60" s="24"/>
    </row>
    <row r="61" spans="1:12" ht="30" x14ac:dyDescent="0.25">
      <c r="A61" s="7">
        <v>13</v>
      </c>
      <c r="B61" s="9" t="s">
        <v>27</v>
      </c>
      <c r="C61" s="4" t="s">
        <v>30</v>
      </c>
      <c r="D61" s="15">
        <v>2200</v>
      </c>
      <c r="E61" s="3" t="s">
        <v>31</v>
      </c>
      <c r="F61" s="8">
        <v>4.0999999999999996</v>
      </c>
      <c r="G61" s="8">
        <f t="shared" si="1"/>
        <v>9020</v>
      </c>
      <c r="H61" s="8">
        <v>7</v>
      </c>
      <c r="I61" s="8">
        <v>15400</v>
      </c>
      <c r="J61" s="24"/>
    </row>
    <row r="62" spans="1:12" x14ac:dyDescent="0.25">
      <c r="A62" s="7">
        <v>14</v>
      </c>
      <c r="B62" s="9">
        <v>2451.6089999999999</v>
      </c>
      <c r="C62" s="20" t="s">
        <v>32</v>
      </c>
      <c r="D62" s="23">
        <v>600</v>
      </c>
      <c r="E62" s="9" t="s">
        <v>19</v>
      </c>
      <c r="F62" s="8">
        <v>16</v>
      </c>
      <c r="G62" s="8">
        <f t="shared" si="1"/>
        <v>9600</v>
      </c>
      <c r="H62" s="8">
        <v>25</v>
      </c>
      <c r="I62" s="8">
        <v>15000</v>
      </c>
      <c r="J62" s="24"/>
    </row>
    <row r="63" spans="1:12" x14ac:dyDescent="0.25">
      <c r="A63" s="7">
        <v>15</v>
      </c>
      <c r="B63" s="11">
        <v>2503.6030000000001</v>
      </c>
      <c r="C63" s="12" t="s">
        <v>33</v>
      </c>
      <c r="D63" s="16">
        <v>400</v>
      </c>
      <c r="E63" s="11" t="s">
        <v>10</v>
      </c>
      <c r="F63" s="8">
        <v>6.5</v>
      </c>
      <c r="G63" s="8">
        <f t="shared" si="1"/>
        <v>2600</v>
      </c>
      <c r="H63" s="8">
        <v>1</v>
      </c>
      <c r="I63" s="8">
        <v>400</v>
      </c>
      <c r="J63" s="24"/>
    </row>
    <row r="64" spans="1:12" x14ac:dyDescent="0.25">
      <c r="A64" s="7">
        <v>16</v>
      </c>
      <c r="B64" s="11">
        <v>2503.6030000000001</v>
      </c>
      <c r="C64" s="12" t="s">
        <v>34</v>
      </c>
      <c r="D64" s="16">
        <v>5</v>
      </c>
      <c r="E64" s="11" t="s">
        <v>17</v>
      </c>
      <c r="F64" s="8">
        <v>600</v>
      </c>
      <c r="G64" s="8">
        <f t="shared" si="1"/>
        <v>3000</v>
      </c>
      <c r="H64" s="8">
        <v>1</v>
      </c>
      <c r="I64" s="8">
        <v>5</v>
      </c>
      <c r="J64" s="24"/>
    </row>
    <row r="65" spans="1:10" ht="30" x14ac:dyDescent="0.25">
      <c r="A65" s="7">
        <v>17</v>
      </c>
      <c r="B65" s="11">
        <v>2503.6030000000001</v>
      </c>
      <c r="C65" s="21" t="s">
        <v>35</v>
      </c>
      <c r="D65" s="16">
        <v>13000</v>
      </c>
      <c r="E65" s="11" t="s">
        <v>10</v>
      </c>
      <c r="F65" s="8">
        <v>2.25</v>
      </c>
      <c r="G65" s="8">
        <f t="shared" si="1"/>
        <v>29250</v>
      </c>
      <c r="H65" s="8">
        <v>1</v>
      </c>
      <c r="I65" s="8">
        <v>13000</v>
      </c>
      <c r="J65" s="24"/>
    </row>
    <row r="66" spans="1:10" ht="30" x14ac:dyDescent="0.25">
      <c r="A66" s="7">
        <v>18</v>
      </c>
      <c r="B66" s="10">
        <v>2503.6030000000001</v>
      </c>
      <c r="C66" s="22" t="s">
        <v>36</v>
      </c>
      <c r="D66" s="17">
        <v>3000</v>
      </c>
      <c r="E66" s="10" t="s">
        <v>10</v>
      </c>
      <c r="F66" s="8">
        <v>7</v>
      </c>
      <c r="G66" s="8">
        <f t="shared" si="1"/>
        <v>21000</v>
      </c>
      <c r="H66" s="8">
        <v>1</v>
      </c>
      <c r="I66" s="8">
        <v>3000</v>
      </c>
      <c r="J66" s="24"/>
    </row>
    <row r="67" spans="1:10" x14ac:dyDescent="0.25">
      <c r="A67" s="7">
        <v>19</v>
      </c>
      <c r="B67" s="3">
        <v>2503.6030000000001</v>
      </c>
      <c r="C67" s="4" t="s">
        <v>37</v>
      </c>
      <c r="D67" s="15">
        <v>1800</v>
      </c>
      <c r="E67" s="3" t="s">
        <v>10</v>
      </c>
      <c r="F67" s="8">
        <v>4</v>
      </c>
      <c r="G67" s="8">
        <f t="shared" si="1"/>
        <v>7200</v>
      </c>
      <c r="H67" s="8">
        <v>1</v>
      </c>
      <c r="I67" s="8">
        <v>1800</v>
      </c>
      <c r="J67" s="24"/>
    </row>
    <row r="68" spans="1:10" x14ac:dyDescent="0.25">
      <c r="A68" s="7" t="s">
        <v>38</v>
      </c>
      <c r="B68" s="3" t="s">
        <v>39</v>
      </c>
      <c r="C68" s="4" t="s">
        <v>40</v>
      </c>
      <c r="D68" s="15">
        <v>90</v>
      </c>
      <c r="E68" s="3" t="s">
        <v>17</v>
      </c>
      <c r="F68" s="8">
        <v>40</v>
      </c>
      <c r="G68" s="8">
        <f t="shared" si="1"/>
        <v>3600</v>
      </c>
      <c r="H68" s="8">
        <v>3900</v>
      </c>
      <c r="I68" s="8">
        <v>351000</v>
      </c>
      <c r="J68" s="24"/>
    </row>
    <row r="69" spans="1:10" x14ac:dyDescent="0.25">
      <c r="A69" s="7" t="s">
        <v>41</v>
      </c>
      <c r="B69" s="3">
        <v>2504.6019999999999</v>
      </c>
      <c r="C69" s="4" t="s">
        <v>42</v>
      </c>
      <c r="D69" s="15">
        <v>15</v>
      </c>
      <c r="E69" s="3" t="s">
        <v>17</v>
      </c>
      <c r="F69" s="8">
        <v>350</v>
      </c>
      <c r="G69" s="8">
        <f t="shared" si="1"/>
        <v>5250</v>
      </c>
      <c r="H69" s="8">
        <v>35</v>
      </c>
      <c r="I69" s="8">
        <v>525</v>
      </c>
      <c r="J69" s="24"/>
    </row>
    <row r="70" spans="1:10" x14ac:dyDescent="0.25">
      <c r="A70" s="7" t="s">
        <v>43</v>
      </c>
      <c r="B70" s="3">
        <v>2504.6019999999999</v>
      </c>
      <c r="C70" s="4" t="s">
        <v>44</v>
      </c>
      <c r="D70" s="15">
        <v>30</v>
      </c>
      <c r="E70" s="3" t="s">
        <v>17</v>
      </c>
      <c r="F70" s="8">
        <v>2100</v>
      </c>
      <c r="G70" s="8">
        <f t="shared" si="1"/>
        <v>63000</v>
      </c>
      <c r="H70" s="8">
        <v>35</v>
      </c>
      <c r="I70" s="8">
        <v>1050</v>
      </c>
      <c r="J70" s="24"/>
    </row>
    <row r="71" spans="1:10" x14ac:dyDescent="0.25">
      <c r="A71" s="7" t="s">
        <v>45</v>
      </c>
      <c r="B71" s="3">
        <v>2504.6019999999999</v>
      </c>
      <c r="C71" s="4" t="s">
        <v>46</v>
      </c>
      <c r="D71" s="15">
        <v>60</v>
      </c>
      <c r="E71" s="3" t="s">
        <v>17</v>
      </c>
      <c r="F71" s="8">
        <v>50</v>
      </c>
      <c r="G71" s="8">
        <f t="shared" si="1"/>
        <v>3000</v>
      </c>
      <c r="H71" s="8">
        <v>3900</v>
      </c>
      <c r="I71" s="8">
        <v>234000</v>
      </c>
      <c r="J71" s="24"/>
    </row>
    <row r="72" spans="1:10" ht="30" x14ac:dyDescent="0.25">
      <c r="A72" s="7" t="s">
        <v>47</v>
      </c>
      <c r="B72" s="3">
        <v>2504.6030000000001</v>
      </c>
      <c r="C72" s="4" t="s">
        <v>48</v>
      </c>
      <c r="D72" s="15">
        <v>1100</v>
      </c>
      <c r="E72" s="3" t="s">
        <v>10</v>
      </c>
      <c r="F72" s="8">
        <v>140</v>
      </c>
      <c r="G72" s="8">
        <f t="shared" si="1"/>
        <v>154000</v>
      </c>
      <c r="H72" s="8">
        <v>15</v>
      </c>
      <c r="I72" s="8">
        <v>16500</v>
      </c>
      <c r="J72" s="24"/>
    </row>
    <row r="73" spans="1:10" x14ac:dyDescent="0.25">
      <c r="A73" s="7" t="s">
        <v>49</v>
      </c>
      <c r="B73" s="3">
        <v>2506.6019999999999</v>
      </c>
      <c r="C73" s="4" t="s">
        <v>50</v>
      </c>
      <c r="D73" s="15">
        <v>10</v>
      </c>
      <c r="E73" s="3" t="s">
        <v>17</v>
      </c>
      <c r="F73" s="8">
        <v>250</v>
      </c>
      <c r="G73" s="8">
        <f t="shared" si="1"/>
        <v>2500</v>
      </c>
      <c r="H73" s="8">
        <v>45</v>
      </c>
      <c r="I73" s="8">
        <v>450</v>
      </c>
      <c r="J73" s="24"/>
    </row>
    <row r="74" spans="1:10" x14ac:dyDescent="0.25">
      <c r="A74" s="7" t="s">
        <v>51</v>
      </c>
      <c r="B74" s="3">
        <v>2521.518</v>
      </c>
      <c r="C74" s="4" t="s">
        <v>52</v>
      </c>
      <c r="D74" s="15">
        <v>4000</v>
      </c>
      <c r="E74" s="3" t="s">
        <v>15</v>
      </c>
      <c r="F74" s="8">
        <v>11</v>
      </c>
      <c r="G74" s="8">
        <f t="shared" si="1"/>
        <v>44000</v>
      </c>
      <c r="H74" s="8">
        <v>22</v>
      </c>
      <c r="I74" s="8">
        <v>88000</v>
      </c>
      <c r="J74" s="24"/>
    </row>
    <row r="75" spans="1:10" x14ac:dyDescent="0.25">
      <c r="A75" s="7" t="s">
        <v>53</v>
      </c>
      <c r="B75" s="3">
        <v>2531.5030000000002</v>
      </c>
      <c r="C75" s="4" t="s">
        <v>54</v>
      </c>
      <c r="D75" s="15">
        <v>400</v>
      </c>
      <c r="E75" s="3" t="s">
        <v>10</v>
      </c>
      <c r="F75" s="8">
        <v>56</v>
      </c>
      <c r="G75" s="8">
        <f t="shared" si="1"/>
        <v>22400</v>
      </c>
      <c r="H75" s="8">
        <v>55</v>
      </c>
      <c r="I75" s="8">
        <v>22000</v>
      </c>
      <c r="J75" s="24"/>
    </row>
    <row r="76" spans="1:10" x14ac:dyDescent="0.25">
      <c r="A76" s="7" t="s">
        <v>55</v>
      </c>
      <c r="B76" s="3">
        <v>2531.5039999999999</v>
      </c>
      <c r="C76" s="4" t="s">
        <v>56</v>
      </c>
      <c r="D76" s="15">
        <v>20</v>
      </c>
      <c r="E76" s="3" t="s">
        <v>57</v>
      </c>
      <c r="F76" s="8">
        <v>110</v>
      </c>
      <c r="G76" s="8">
        <f t="shared" si="1"/>
        <v>2200</v>
      </c>
      <c r="H76" s="8">
        <v>100</v>
      </c>
      <c r="I76" s="8">
        <v>2000</v>
      </c>
      <c r="J76" s="24"/>
    </row>
    <row r="77" spans="1:10" x14ac:dyDescent="0.25">
      <c r="A77" s="7" t="s">
        <v>58</v>
      </c>
      <c r="B77" s="3">
        <v>2563.6010000000001</v>
      </c>
      <c r="C77" s="4" t="s">
        <v>59</v>
      </c>
      <c r="D77" s="15">
        <v>1</v>
      </c>
      <c r="E77" s="3" t="s">
        <v>8</v>
      </c>
      <c r="F77" s="8">
        <v>10000</v>
      </c>
      <c r="G77" s="8">
        <f t="shared" si="1"/>
        <v>10000</v>
      </c>
      <c r="H77" s="8">
        <v>8000</v>
      </c>
      <c r="I77" s="8">
        <v>8000</v>
      </c>
      <c r="J77" s="24"/>
    </row>
    <row r="78" spans="1:10" x14ac:dyDescent="0.25">
      <c r="A78" s="7" t="s">
        <v>60</v>
      </c>
      <c r="B78" s="3">
        <v>2563.6010000000001</v>
      </c>
      <c r="C78" s="4" t="s">
        <v>61</v>
      </c>
      <c r="D78" s="15">
        <v>1</v>
      </c>
      <c r="E78" s="3" t="s">
        <v>8</v>
      </c>
      <c r="F78" s="8">
        <v>500</v>
      </c>
      <c r="G78" s="8">
        <f t="shared" si="1"/>
        <v>500</v>
      </c>
      <c r="H78" s="8">
        <v>1</v>
      </c>
      <c r="I78" s="8">
        <v>1</v>
      </c>
      <c r="J78" s="24"/>
    </row>
    <row r="79" spans="1:10" x14ac:dyDescent="0.25">
      <c r="A79" s="7" t="s">
        <v>62</v>
      </c>
      <c r="B79" s="3">
        <v>2573.502</v>
      </c>
      <c r="C79" s="4" t="s">
        <v>63</v>
      </c>
      <c r="D79" s="15">
        <v>90</v>
      </c>
      <c r="E79" s="3" t="s">
        <v>17</v>
      </c>
      <c r="F79" s="8">
        <v>50</v>
      </c>
      <c r="G79" s="8">
        <f t="shared" si="1"/>
        <v>4500</v>
      </c>
      <c r="H79" s="8">
        <v>50</v>
      </c>
      <c r="I79" s="8">
        <v>4500</v>
      </c>
      <c r="J79" s="24"/>
    </row>
    <row r="80" spans="1:10" x14ac:dyDescent="0.25">
      <c r="A80" s="7" t="s">
        <v>64</v>
      </c>
      <c r="B80" s="3" t="s">
        <v>65</v>
      </c>
      <c r="C80" s="4" t="s">
        <v>66</v>
      </c>
      <c r="D80" s="15">
        <v>1</v>
      </c>
      <c r="E80" s="3" t="s">
        <v>8</v>
      </c>
      <c r="F80" s="8">
        <v>100000</v>
      </c>
      <c r="G80" s="8">
        <f t="shared" si="1"/>
        <v>100000</v>
      </c>
      <c r="H80" s="8">
        <v>100</v>
      </c>
      <c r="I80" s="8">
        <v>100</v>
      </c>
      <c r="J80" s="24"/>
    </row>
    <row r="81" spans="1:10" ht="30" x14ac:dyDescent="0.25">
      <c r="A81" s="7" t="s">
        <v>67</v>
      </c>
      <c r="B81" s="3">
        <v>3000</v>
      </c>
      <c r="C81" s="4" t="s">
        <v>68</v>
      </c>
      <c r="D81" s="15">
        <v>6000</v>
      </c>
      <c r="E81" s="3" t="s">
        <v>10</v>
      </c>
      <c r="F81" s="8">
        <v>106</v>
      </c>
      <c r="G81" s="8">
        <f t="shared" si="1"/>
        <v>636000</v>
      </c>
      <c r="H81" s="8">
        <v>95</v>
      </c>
      <c r="I81" s="8">
        <v>570000</v>
      </c>
      <c r="J81" s="24"/>
    </row>
    <row r="82" spans="1:10" x14ac:dyDescent="0.25">
      <c r="A82" s="7" t="s">
        <v>69</v>
      </c>
      <c r="B82" s="3">
        <v>3001</v>
      </c>
      <c r="C82" s="4" t="s">
        <v>70</v>
      </c>
      <c r="D82" s="15">
        <v>30</v>
      </c>
      <c r="E82" s="3" t="s">
        <v>17</v>
      </c>
      <c r="F82" s="8">
        <v>1</v>
      </c>
      <c r="G82" s="8">
        <f t="shared" si="1"/>
        <v>30</v>
      </c>
      <c r="H82" s="8">
        <v>150</v>
      </c>
      <c r="I82" s="8">
        <v>4500</v>
      </c>
      <c r="J82" s="24"/>
    </row>
    <row r="83" spans="1:10" ht="30" x14ac:dyDescent="0.25">
      <c r="A83" s="7" t="s">
        <v>71</v>
      </c>
      <c r="B83" s="3">
        <v>3002</v>
      </c>
      <c r="C83" s="4" t="s">
        <v>72</v>
      </c>
      <c r="D83" s="15">
        <v>1</v>
      </c>
      <c r="E83" s="3" t="s">
        <v>8</v>
      </c>
      <c r="F83" s="8">
        <v>75000</v>
      </c>
      <c r="G83" s="8">
        <f t="shared" si="1"/>
        <v>75000</v>
      </c>
      <c r="H83" s="8">
        <v>6500</v>
      </c>
      <c r="I83" s="8">
        <v>6500</v>
      </c>
      <c r="J83" s="24"/>
    </row>
    <row r="84" spans="1:10" x14ac:dyDescent="0.25">
      <c r="A84" s="7" t="s">
        <v>73</v>
      </c>
      <c r="B84" s="3">
        <v>3003</v>
      </c>
      <c r="C84" s="4" t="s">
        <v>74</v>
      </c>
      <c r="D84" s="15">
        <v>130</v>
      </c>
      <c r="E84" s="3" t="s">
        <v>17</v>
      </c>
      <c r="F84" s="8">
        <v>1000</v>
      </c>
      <c r="G84" s="8">
        <f t="shared" si="1"/>
        <v>130000</v>
      </c>
      <c r="H84" s="8">
        <v>4200</v>
      </c>
      <c r="I84" s="8">
        <v>546000</v>
      </c>
      <c r="J84" s="24"/>
    </row>
    <row r="85" spans="1:10" ht="30" x14ac:dyDescent="0.25">
      <c r="A85" s="7" t="s">
        <v>75</v>
      </c>
      <c r="B85" s="3">
        <v>3004</v>
      </c>
      <c r="C85" s="4" t="s">
        <v>76</v>
      </c>
      <c r="D85" s="15">
        <v>700</v>
      </c>
      <c r="E85" s="3" t="s">
        <v>10</v>
      </c>
      <c r="F85" s="8">
        <v>33</v>
      </c>
      <c r="G85" s="8">
        <f t="shared" si="1"/>
        <v>23100</v>
      </c>
      <c r="H85" s="8">
        <v>18</v>
      </c>
      <c r="I85" s="8">
        <v>12600</v>
      </c>
      <c r="J85" s="24"/>
    </row>
    <row r="86" spans="1:10" x14ac:dyDescent="0.25">
      <c r="A86" s="7" t="s">
        <v>77</v>
      </c>
      <c r="B86" s="3">
        <v>3005</v>
      </c>
      <c r="C86" s="4" t="s">
        <v>78</v>
      </c>
      <c r="D86" s="15">
        <v>40</v>
      </c>
      <c r="E86" s="3" t="s">
        <v>17</v>
      </c>
      <c r="F86" s="8">
        <v>200</v>
      </c>
      <c r="G86" s="8">
        <f t="shared" si="1"/>
        <v>8000</v>
      </c>
      <c r="H86" s="8">
        <v>500</v>
      </c>
      <c r="I86" s="8">
        <v>20000</v>
      </c>
      <c r="J86" s="24"/>
    </row>
    <row r="87" spans="1:10" ht="15.75" thickBot="1" x14ac:dyDescent="0.3">
      <c r="A87" s="26" t="s">
        <v>79</v>
      </c>
      <c r="B87" s="9">
        <v>3006</v>
      </c>
      <c r="C87" s="20" t="s">
        <v>80</v>
      </c>
      <c r="D87" s="23">
        <v>1</v>
      </c>
      <c r="E87" s="9" t="s">
        <v>8</v>
      </c>
      <c r="F87" s="27">
        <v>25000</v>
      </c>
      <c r="G87" s="27">
        <v>25000</v>
      </c>
      <c r="H87" s="27">
        <v>25000</v>
      </c>
      <c r="I87" s="27">
        <v>25000</v>
      </c>
      <c r="J87" s="24"/>
    </row>
    <row r="88" spans="1:10" ht="25.5" customHeight="1" thickBot="1" x14ac:dyDescent="0.3">
      <c r="A88" s="28"/>
      <c r="B88" s="39" t="s">
        <v>85</v>
      </c>
      <c r="C88" s="39"/>
      <c r="D88" s="39"/>
      <c r="E88" s="39"/>
      <c r="F88" s="46">
        <f>SUM(G49:G87)</f>
        <v>1493380</v>
      </c>
      <c r="G88" s="45"/>
      <c r="H88" s="46">
        <f>SUM(I49:I87)</f>
        <v>2156791</v>
      </c>
      <c r="I88" s="45"/>
    </row>
    <row r="89" spans="1:10" ht="15.75" thickBot="1" x14ac:dyDescent="0.3">
      <c r="A89" s="25"/>
      <c r="B89" s="62"/>
      <c r="C89" s="63"/>
      <c r="D89" s="64"/>
      <c r="E89" s="62"/>
      <c r="F89" s="65"/>
      <c r="G89" s="29"/>
      <c r="H89" s="60"/>
      <c r="I89" s="61"/>
    </row>
    <row r="90" spans="1:10" s="30" customFormat="1" ht="19.5" thickBot="1" x14ac:dyDescent="0.35">
      <c r="A90" s="31" t="s">
        <v>83</v>
      </c>
      <c r="B90" s="32"/>
      <c r="C90" s="33"/>
      <c r="D90" s="34"/>
      <c r="E90" s="32"/>
      <c r="F90" s="48">
        <f>F44</f>
        <v>5754010</v>
      </c>
      <c r="G90" s="49"/>
      <c r="H90" s="48">
        <f>H44</f>
        <v>7685619</v>
      </c>
      <c r="I90" s="49"/>
    </row>
    <row r="91" spans="1:10" s="30" customFormat="1" ht="28.5" customHeight="1" thickBot="1" x14ac:dyDescent="0.35">
      <c r="A91" s="31" t="s">
        <v>84</v>
      </c>
      <c r="B91" s="32"/>
      <c r="C91" s="33"/>
      <c r="D91" s="34"/>
      <c r="E91" s="32"/>
      <c r="F91" s="52">
        <f>F44+F88</f>
        <v>7247390</v>
      </c>
      <c r="G91" s="53"/>
      <c r="H91" s="52">
        <f>H44+H88</f>
        <v>9842410</v>
      </c>
      <c r="I91" s="53"/>
    </row>
    <row r="92" spans="1:10" s="30" customFormat="1" ht="25.5" customHeight="1" thickBot="1" x14ac:dyDescent="0.35">
      <c r="A92" s="50" t="s">
        <v>90</v>
      </c>
      <c r="B92" s="51"/>
      <c r="C92" s="51"/>
      <c r="D92" s="51"/>
      <c r="E92" s="51"/>
      <c r="F92" s="54">
        <v>45961</v>
      </c>
      <c r="G92" s="54"/>
      <c r="H92" s="54">
        <v>45961</v>
      </c>
      <c r="I92" s="67"/>
    </row>
    <row r="93" spans="1:10" s="30" customFormat="1" ht="34.5" customHeight="1" thickBot="1" x14ac:dyDescent="0.35">
      <c r="A93" s="50" t="s">
        <v>91</v>
      </c>
      <c r="B93" s="51"/>
      <c r="C93" s="51"/>
      <c r="D93" s="51"/>
      <c r="E93" s="51"/>
      <c r="F93" s="68">
        <v>45961</v>
      </c>
      <c r="G93" s="68"/>
      <c r="H93" s="68">
        <v>45961</v>
      </c>
      <c r="I93" s="69"/>
    </row>
  </sheetData>
  <mergeCells count="22">
    <mergeCell ref="H92:I92"/>
    <mergeCell ref="H93:I93"/>
    <mergeCell ref="F92:G92"/>
    <mergeCell ref="A92:E92"/>
    <mergeCell ref="A93:E93"/>
    <mergeCell ref="F93:G93"/>
    <mergeCell ref="H88:I88"/>
    <mergeCell ref="F90:G90"/>
    <mergeCell ref="F91:G91"/>
    <mergeCell ref="H90:I90"/>
    <mergeCell ref="H91:I91"/>
    <mergeCell ref="H2:I2"/>
    <mergeCell ref="A2:E2"/>
    <mergeCell ref="A1:I1"/>
    <mergeCell ref="F44:G44"/>
    <mergeCell ref="H44:I44"/>
    <mergeCell ref="B44:E44"/>
    <mergeCell ref="A3:G3"/>
    <mergeCell ref="F2:G2"/>
    <mergeCell ref="B88:E88"/>
    <mergeCell ref="F88:G88"/>
    <mergeCell ref="A47:I47"/>
  </mergeCells>
  <phoneticPr fontId="7" type="noConversion"/>
  <pageMargins left="0.7" right="0.7" top="0.75" bottom="0.75" header="0.3" footer="0.3"/>
  <pageSetup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F3EB82-0523-487B-B9D3-9FD415437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B6A2C6-A8AD-4D22-A3D9-B81EC91946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E6E348-1FB6-4A9D-9CB0-865AF843FA3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f010f27-7853-4733-92b9-64a8c968f2f9"/>
    <ds:schemaRef ds:uri="37113ef0-d53c-44ae-b3fd-b1e91623a2df"/>
    <ds:schemaRef ds:uri="http://schemas.microsoft.com/office/infopath/2007/PartnerControls"/>
    <ds:schemaRef ds:uri="http://www.w3.org/XML/1998/namespace"/>
    <ds:schemaRef ds:uri="http://purl.org/dc/dcmitype/"/>
    <ds:schemaRef ds:uri="ca1c673c-5ca3-4a05-9f09-f15bea49d2c4"/>
    <ds:schemaRef ds:uri="926a17e6-f857-4f36-a0cf-6aeb21230cd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Kaitlin Swanson</dc:creator>
  <cp:keywords/>
  <dc:description/>
  <cp:lastModifiedBy>Queenie Tran</cp:lastModifiedBy>
  <cp:revision/>
  <dcterms:created xsi:type="dcterms:W3CDTF">2024-03-08T20:21:23Z</dcterms:created>
  <dcterms:modified xsi:type="dcterms:W3CDTF">2025-02-26T20:47:27Z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