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22-21-RFB-PARKS-2025 PARKS ROOF REPLACEMENT-MICHAEL B/"/>
    </mc:Choice>
  </mc:AlternateContent>
  <xr:revisionPtr revIDLastSave="49" documentId="8_{5D9D8FD4-F237-492B-8F13-577241AB29D7}" xr6:coauthVersionLast="47" xr6:coauthVersionMax="47" xr10:uidLastSave="{9F9F9543-6481-44DC-8BE1-55F37E87E62F}"/>
  <bookViews>
    <workbookView xWindow="-108" yWindow="-108" windowWidth="23256" windowHeight="12576" tabRatio="615" xr2:uid="{00000000-000D-0000-FFFF-FFFF00000000}"/>
  </bookViews>
  <sheets>
    <sheet name="STP Bid Tab" sheetId="21" r:id="rId1"/>
  </sheets>
  <definedNames>
    <definedName name="_xlnm.Print_Area" localSheetId="0">'STP Bid Tab'!$A$1:$G$19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21" l="1"/>
  <c r="I18" i="21"/>
  <c r="G18" i="21"/>
  <c r="H8" i="21" l="1"/>
  <c r="G12" i="21" l="1"/>
  <c r="F8" i="21" l="1"/>
  <c r="G19" i="21" s="1"/>
</calcChain>
</file>

<file path=xl/sharedStrings.xml><?xml version="1.0" encoding="utf-8"?>
<sst xmlns="http://schemas.openxmlformats.org/spreadsheetml/2006/main" count="54" uniqueCount="37">
  <si>
    <t>Description</t>
  </si>
  <si>
    <t>Unit</t>
  </si>
  <si>
    <t>Quantity</t>
  </si>
  <si>
    <t>Cost</t>
  </si>
  <si>
    <t>Unit Price</t>
  </si>
  <si>
    <t>Item</t>
  </si>
  <si>
    <t>BASE BID</t>
  </si>
  <si>
    <t>Total Alternate Bids</t>
  </si>
  <si>
    <t>Total Base Bid +Alternate Bids</t>
  </si>
  <si>
    <t>Total Base Bid
Please enter this amount on line response on Supplier Portal via www.stpaulbids.com</t>
  </si>
  <si>
    <t>UNIT PRICES</t>
  </si>
  <si>
    <t>UNIT PRICE</t>
  </si>
  <si>
    <t>1100 HAMLINE BUILDING - PROVIDE ALL LABOR &amp; MATERIALS FOR ROOF REPLACEMENT  PER DRAWINGS AND SPECIFICATIONS</t>
  </si>
  <si>
    <t>EASTVIEW RECREATION CENTER - PROVIDE ALL LABOR &amp; MATERIALS FOR ROOF REPLACEMENT PER DRAWINGS AND SPECIFICATIONS</t>
  </si>
  <si>
    <t>WATERGATE MARINA BUILDING - PROVIDE ALL LABOR &amp; MATERIALS FOR ROOF REPLACEMENT PER DRAWINGS AND SPECIFICATIONS</t>
  </si>
  <si>
    <t>WILDER RECREATION CENTER - PROVIDE ALL LABOR &amp; MATERIALS FOR ROOF REPLACEMENT PER DRAWINGS AND SPECIFICATIONS</t>
  </si>
  <si>
    <r>
      <rPr>
        <b/>
        <sz val="12"/>
        <rFont val="Times New Roman"/>
        <family val="1"/>
      </rPr>
      <t>1100 HAMLINE BUILDING</t>
    </r>
    <r>
      <rPr>
        <sz val="12"/>
        <rFont val="Times New Roman"/>
        <family val="1"/>
      </rPr>
      <t xml:space="preserve"> - REMOVE AND REPLACE METAL STAIR PLATFORM</t>
    </r>
  </si>
  <si>
    <r>
      <rPr>
        <b/>
        <sz val="12"/>
        <rFont val="Times New Roman"/>
        <family val="1"/>
      </rPr>
      <t>1100 HAMLINE BUILDING</t>
    </r>
    <r>
      <rPr>
        <sz val="12"/>
        <rFont val="Times New Roman"/>
        <family val="1"/>
      </rPr>
      <t xml:space="preserve"> - METAL DECKING SHEET</t>
    </r>
  </si>
  <si>
    <r>
      <rPr>
        <b/>
        <sz val="12"/>
        <rFont val="Times New Roman"/>
        <family val="1"/>
      </rPr>
      <t>1100 HAMLINE BUILDING</t>
    </r>
    <r>
      <rPr>
        <sz val="12"/>
        <rFont val="Times New Roman"/>
        <family val="1"/>
      </rPr>
      <t xml:space="preserve"> - UNIT PRICE FOR BUCKET OF PAINT</t>
    </r>
  </si>
  <si>
    <r>
      <rPr>
        <b/>
        <sz val="12"/>
        <rFont val="Times New Roman"/>
        <family val="1"/>
      </rPr>
      <t xml:space="preserve">WATERGATE MARINA </t>
    </r>
    <r>
      <rPr>
        <sz val="12"/>
        <rFont val="Times New Roman"/>
        <family val="1"/>
      </rPr>
      <t>- REMOVE AND REPLACE ROTTEN PLYWOOD</t>
    </r>
  </si>
  <si>
    <t>ALTERNATE</t>
  </si>
  <si>
    <t>ADD ALT</t>
  </si>
  <si>
    <t xml:space="preserve"> Line No.</t>
  </si>
  <si>
    <t>Lump Sum</t>
  </si>
  <si>
    <t xml:space="preserve">Unit Price </t>
  </si>
  <si>
    <t>Price Per Linear Foot</t>
  </si>
  <si>
    <t xml:space="preserve">Uunit Price </t>
  </si>
  <si>
    <t xml:space="preserve"> REPLACE WET INSULATION</t>
  </si>
  <si>
    <t xml:space="preserve">REPLACE WOOD BLOCKING </t>
  </si>
  <si>
    <r>
      <rPr>
        <b/>
        <sz val="12"/>
        <rFont val="Times New Roman"/>
        <family val="1"/>
      </rPr>
      <t>WATERGATE MARINA</t>
    </r>
    <r>
      <rPr>
        <sz val="12"/>
        <rFont val="Times New Roman"/>
        <family val="1"/>
      </rPr>
      <t xml:space="preserve"> - NEW  BLOW-IN INSULATION TO MEET R-49</t>
    </r>
  </si>
  <si>
    <t>62.89 sf</t>
  </si>
  <si>
    <t>6.50 sf</t>
  </si>
  <si>
    <t>4.81 sf</t>
  </si>
  <si>
    <t>3.00 sf</t>
  </si>
  <si>
    <t>PARKS &amp; RECREATION ROOF REPLACEMENT PACKAGE
EVENT 1522 BID FORM SUMMARY</t>
  </si>
  <si>
    <t>Mathew Ryan</t>
  </si>
  <si>
    <t>Diverse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</si>
</sst>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75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0" fontId="8" fillId="0" borderId="0" xfId="0" applyFont="1" applyAlignment="1">
      <alignment vertic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164" fontId="4" fillId="0" borderId="14" xfId="0" applyNumberFormat="1" applyFont="1" applyBorder="1" applyAlignment="1">
      <alignment horizontal="center" wrapText="1"/>
    </xf>
    <xf numFmtId="0" fontId="10" fillId="0" borderId="15" xfId="2" applyFont="1" applyFill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0" fontId="10" fillId="0" borderId="10" xfId="2" applyFont="1" applyFill="1" applyBorder="1" applyAlignment="1">
      <alignment horizontal="center" wrapText="1"/>
    </xf>
    <xf numFmtId="166" fontId="11" fillId="0" borderId="4" xfId="2" applyNumberFormat="1" applyFont="1" applyFill="1" applyBorder="1" applyAlignment="1">
      <alignment horizontal="center" wrapText="1"/>
    </xf>
    <xf numFmtId="166" fontId="11" fillId="0" borderId="10" xfId="2" applyNumberFormat="1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vertical="center" wrapText="1"/>
    </xf>
    <xf numFmtId="166" fontId="11" fillId="0" borderId="15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5" xfId="2" applyFont="1" applyFill="1" applyBorder="1" applyAlignment="1">
      <alignment horizontal="left" vertical="center" wrapText="1"/>
    </xf>
    <xf numFmtId="165" fontId="7" fillId="0" borderId="0" xfId="4" applyNumberFormat="1" applyFont="1" applyAlignment="1">
      <alignment wrapText="1"/>
    </xf>
    <xf numFmtId="165" fontId="3" fillId="0" borderId="5" xfId="4" applyNumberFormat="1" applyFont="1" applyBorder="1" applyAlignment="1">
      <alignment horizontal="center" vertical="center" wrapText="1"/>
    </xf>
    <xf numFmtId="165" fontId="12" fillId="0" borderId="6" xfId="4" applyNumberFormat="1" applyFont="1" applyFill="1" applyBorder="1" applyAlignment="1">
      <alignment horizontal="center" vertical="center" wrapText="1"/>
    </xf>
    <xf numFmtId="165" fontId="12" fillId="0" borderId="11" xfId="4" applyNumberFormat="1" applyFont="1" applyFill="1" applyBorder="1" applyAlignment="1">
      <alignment horizontal="center" vertical="center" wrapText="1"/>
    </xf>
    <xf numFmtId="165" fontId="12" fillId="0" borderId="16" xfId="4" applyNumberFormat="1" applyFont="1" applyFill="1" applyBorder="1" applyAlignment="1">
      <alignment horizontal="center" vertical="center" wrapText="1"/>
    </xf>
    <xf numFmtId="165" fontId="12" fillId="0" borderId="5" xfId="4" applyNumberFormat="1" applyFont="1" applyFill="1" applyBorder="1" applyAlignment="1">
      <alignment horizontal="center" vertical="center" wrapText="1"/>
    </xf>
    <xf numFmtId="165" fontId="12" fillId="3" borderId="6" xfId="4" applyNumberFormat="1" applyFont="1" applyFill="1" applyBorder="1" applyAlignment="1">
      <alignment horizontal="center" vertical="center" wrapText="1"/>
    </xf>
    <xf numFmtId="165" fontId="5" fillId="3" borderId="8" xfId="4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3" fillId="2" borderId="21" xfId="4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164" fontId="5" fillId="0" borderId="22" xfId="0" applyNumberFormat="1" applyFont="1" applyBorder="1" applyAlignment="1">
      <alignment horizontal="center" wrapText="1"/>
    </xf>
    <xf numFmtId="164" fontId="5" fillId="0" borderId="23" xfId="0" applyNumberFormat="1" applyFont="1" applyBorder="1" applyAlignment="1">
      <alignment horizont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wrapText="1"/>
    </xf>
    <xf numFmtId="164" fontId="5" fillId="0" borderId="19" xfId="0" applyNumberFormat="1" applyFont="1" applyBorder="1" applyAlignment="1">
      <alignment horizontal="center" wrapText="1"/>
    </xf>
    <xf numFmtId="166" fontId="10" fillId="0" borderId="27" xfId="2" applyNumberFormat="1" applyFont="1" applyFill="1" applyBorder="1" applyAlignment="1">
      <alignment horizontal="center" wrapText="1"/>
    </xf>
    <xf numFmtId="166" fontId="10" fillId="0" borderId="28" xfId="2" applyNumberFormat="1" applyFont="1" applyFill="1" applyBorder="1" applyAlignment="1">
      <alignment horizontal="center" wrapText="1"/>
    </xf>
    <xf numFmtId="166" fontId="10" fillId="0" borderId="29" xfId="2" applyNumberFormat="1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1" fontId="10" fillId="0" borderId="27" xfId="2" applyNumberFormat="1" applyFont="1" applyFill="1" applyBorder="1" applyAlignment="1">
      <alignment horizontal="center" wrapText="1"/>
    </xf>
    <xf numFmtId="1" fontId="10" fillId="0" borderId="31" xfId="2" applyNumberFormat="1" applyFont="1" applyFill="1" applyBorder="1" applyAlignment="1">
      <alignment horizontal="center" wrapText="1"/>
    </xf>
    <xf numFmtId="1" fontId="10" fillId="0" borderId="32" xfId="2" applyNumberFormat="1" applyFont="1" applyFill="1" applyBorder="1" applyAlignment="1">
      <alignment horizontal="center" wrapText="1"/>
    </xf>
    <xf numFmtId="1" fontId="10" fillId="0" borderId="30" xfId="2" applyNumberFormat="1" applyFont="1" applyFill="1" applyBorder="1" applyAlignment="1">
      <alignment horizontal="center" wrapText="1"/>
    </xf>
    <xf numFmtId="166" fontId="10" fillId="0" borderId="27" xfId="2" applyNumberFormat="1" applyFont="1" applyFill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3" fillId="0" borderId="3" xfId="4" applyNumberFormat="1" applyFont="1" applyBorder="1" applyAlignment="1">
      <alignment horizontal="center" vertical="center" wrapText="1"/>
    </xf>
    <xf numFmtId="165" fontId="12" fillId="0" borderId="2" xfId="4" applyNumberFormat="1" applyFont="1" applyFill="1" applyBorder="1" applyAlignment="1">
      <alignment horizontal="center" vertical="center" wrapText="1"/>
    </xf>
    <xf numFmtId="165" fontId="3" fillId="2" borderId="26" xfId="4" applyNumberFormat="1" applyFont="1" applyFill="1" applyBorder="1" applyAlignment="1">
      <alignment horizontal="center" vertical="center" wrapText="1"/>
    </xf>
    <xf numFmtId="165" fontId="12" fillId="0" borderId="9" xfId="4" applyNumberFormat="1" applyFont="1" applyFill="1" applyBorder="1" applyAlignment="1">
      <alignment horizontal="center" vertical="center" wrapText="1"/>
    </xf>
    <xf numFmtId="165" fontId="12" fillId="0" borderId="14" xfId="4" applyNumberFormat="1" applyFont="1" applyFill="1" applyBorder="1" applyAlignment="1">
      <alignment horizontal="center" vertical="center" wrapText="1"/>
    </xf>
    <xf numFmtId="165" fontId="12" fillId="0" borderId="3" xfId="4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33" xfId="0" applyFont="1" applyBorder="1" applyAlignment="1">
      <alignment vertical="center" wrapText="1"/>
    </xf>
    <xf numFmtId="165" fontId="12" fillId="0" borderId="35" xfId="4" applyNumberFormat="1" applyFont="1" applyFill="1" applyBorder="1" applyAlignment="1">
      <alignment horizontal="center" vertical="center" wrapText="1"/>
    </xf>
    <xf numFmtId="165" fontId="12" fillId="0" borderId="36" xfId="4" applyNumberFormat="1" applyFont="1" applyFill="1" applyBorder="1" applyAlignment="1">
      <alignment horizontal="center" vertical="center" wrapText="1"/>
    </xf>
    <xf numFmtId="165" fontId="5" fillId="0" borderId="37" xfId="4" applyNumberFormat="1" applyFont="1" applyFill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90" zoomScaleNormal="90" zoomScaleSheetLayoutView="130" zoomScalePageLayoutView="70" workbookViewId="0">
      <selection activeCell="H2" sqref="H2:I19"/>
    </sheetView>
  </sheetViews>
  <sheetFormatPr defaultColWidth="5.44140625" defaultRowHeight="13.8"/>
  <cols>
    <col min="1" max="1" width="5.33203125" style="2" customWidth="1"/>
    <col min="2" max="2" width="12.88671875" style="2" customWidth="1"/>
    <col min="3" max="3" width="54.88671875" style="2" customWidth="1"/>
    <col min="4" max="4" width="13.33203125" style="2" customWidth="1"/>
    <col min="5" max="5" width="11.5546875" style="2" customWidth="1"/>
    <col min="6" max="6" width="12.88671875" style="25" customWidth="1"/>
    <col min="7" max="7" width="24.44140625" style="25" customWidth="1"/>
    <col min="8" max="8" width="15.5546875" style="2" customWidth="1"/>
    <col min="9" max="9" width="19.77734375" style="2" customWidth="1"/>
    <col min="10" max="10" width="14.33203125" style="2" bestFit="1" customWidth="1"/>
    <col min="11" max="16384" width="5.44140625" style="2"/>
  </cols>
  <sheetData>
    <row r="1" spans="1:9" ht="56.25" customHeight="1" thickBot="1">
      <c r="A1" s="42" t="s">
        <v>34</v>
      </c>
      <c r="B1" s="43"/>
      <c r="C1" s="43"/>
      <c r="D1" s="43"/>
      <c r="E1" s="43"/>
      <c r="F1" s="43"/>
      <c r="G1" s="43"/>
      <c r="H1" s="43"/>
      <c r="I1" s="43"/>
    </row>
    <row r="2" spans="1:9" ht="48" customHeight="1" thickBot="1">
      <c r="A2" s="44"/>
      <c r="B2" s="45"/>
      <c r="C2" s="45"/>
      <c r="D2" s="45"/>
      <c r="E2" s="45"/>
      <c r="F2" s="44" t="s">
        <v>35</v>
      </c>
      <c r="G2" s="34"/>
      <c r="H2" s="44" t="s">
        <v>36</v>
      </c>
      <c r="I2" s="34"/>
    </row>
    <row r="3" spans="1:9" ht="52.5" customHeight="1">
      <c r="A3" s="8" t="s">
        <v>22</v>
      </c>
      <c r="B3" s="9" t="s">
        <v>5</v>
      </c>
      <c r="C3" s="9" t="s">
        <v>0</v>
      </c>
      <c r="D3" s="9" t="s">
        <v>1</v>
      </c>
      <c r="E3" s="54" t="s">
        <v>2</v>
      </c>
      <c r="F3" s="61" t="s">
        <v>4</v>
      </c>
      <c r="G3" s="26" t="s">
        <v>3</v>
      </c>
      <c r="H3" s="61" t="s">
        <v>4</v>
      </c>
      <c r="I3" s="26" t="s">
        <v>3</v>
      </c>
    </row>
    <row r="4" spans="1:9" ht="46.8">
      <c r="A4" s="1">
        <v>1</v>
      </c>
      <c r="B4" s="7" t="s">
        <v>6</v>
      </c>
      <c r="C4" s="5" t="s">
        <v>12</v>
      </c>
      <c r="D4" s="6" t="s">
        <v>23</v>
      </c>
      <c r="E4" s="55">
        <v>1</v>
      </c>
      <c r="F4" s="62">
        <v>691933.24</v>
      </c>
      <c r="G4" s="27">
        <v>691933.24</v>
      </c>
      <c r="H4" s="62">
        <v>652700</v>
      </c>
      <c r="I4" s="27">
        <v>652700</v>
      </c>
    </row>
    <row r="5" spans="1:9" ht="62.4">
      <c r="A5" s="1">
        <v>2</v>
      </c>
      <c r="B5" s="7" t="s">
        <v>6</v>
      </c>
      <c r="C5" s="5" t="s">
        <v>13</v>
      </c>
      <c r="D5" s="6" t="s">
        <v>23</v>
      </c>
      <c r="E5" s="55">
        <v>1</v>
      </c>
      <c r="F5" s="62">
        <v>417967.56</v>
      </c>
      <c r="G5" s="27">
        <v>417967.56</v>
      </c>
      <c r="H5" s="62">
        <v>381000</v>
      </c>
      <c r="I5" s="27">
        <v>381000</v>
      </c>
    </row>
    <row r="6" spans="1:9" ht="62.4">
      <c r="A6" s="1">
        <v>3</v>
      </c>
      <c r="B6" s="7" t="s">
        <v>6</v>
      </c>
      <c r="C6" s="5" t="s">
        <v>14</v>
      </c>
      <c r="D6" s="6" t="s">
        <v>23</v>
      </c>
      <c r="E6" s="55">
        <v>1</v>
      </c>
      <c r="F6" s="62">
        <v>73021</v>
      </c>
      <c r="G6" s="27">
        <v>73021</v>
      </c>
      <c r="H6" s="62">
        <v>175000</v>
      </c>
      <c r="I6" s="27">
        <v>175000</v>
      </c>
    </row>
    <row r="7" spans="1:9" ht="62.4">
      <c r="A7" s="1">
        <v>4</v>
      </c>
      <c r="B7" s="7" t="s">
        <v>6</v>
      </c>
      <c r="C7" s="5" t="s">
        <v>15</v>
      </c>
      <c r="D7" s="6" t="s">
        <v>23</v>
      </c>
      <c r="E7" s="55">
        <v>1</v>
      </c>
      <c r="F7" s="62">
        <v>377115.08</v>
      </c>
      <c r="G7" s="27">
        <v>377115.08</v>
      </c>
      <c r="H7" s="62">
        <v>510000</v>
      </c>
      <c r="I7" s="27">
        <v>510000</v>
      </c>
    </row>
    <row r="8" spans="1:9" ht="51" customHeight="1" thickBot="1">
      <c r="A8" s="33">
        <v>5</v>
      </c>
      <c r="B8" s="35" t="s">
        <v>9</v>
      </c>
      <c r="C8" s="36"/>
      <c r="D8" s="36"/>
      <c r="E8" s="36"/>
      <c r="F8" s="63">
        <f>SUM(G4:G7)</f>
        <v>1560036.8800000001</v>
      </c>
      <c r="G8" s="37"/>
      <c r="H8" s="63">
        <f>SUM(I4:I7)</f>
        <v>1718700</v>
      </c>
      <c r="I8" s="37"/>
    </row>
    <row r="9" spans="1:9" ht="30.75" customHeight="1" thickBot="1">
      <c r="A9" s="40" t="s">
        <v>10</v>
      </c>
      <c r="B9" s="41"/>
      <c r="C9" s="41"/>
      <c r="D9" s="41"/>
      <c r="E9" s="41"/>
      <c r="F9" s="38"/>
      <c r="G9" s="39"/>
      <c r="H9" s="69"/>
      <c r="I9" s="70"/>
    </row>
    <row r="10" spans="1:9" ht="33.75" customHeight="1">
      <c r="A10" s="16">
        <v>6</v>
      </c>
      <c r="B10" s="19" t="s">
        <v>11</v>
      </c>
      <c r="C10" s="22" t="s">
        <v>16</v>
      </c>
      <c r="D10" s="17" t="s">
        <v>24</v>
      </c>
      <c r="E10" s="56">
        <v>1</v>
      </c>
      <c r="F10" s="64"/>
      <c r="G10" s="28">
        <v>17000</v>
      </c>
      <c r="H10" s="69"/>
      <c r="I10" s="28">
        <v>15000</v>
      </c>
    </row>
    <row r="11" spans="1:9" ht="33.6" customHeight="1">
      <c r="A11" s="1">
        <v>7</v>
      </c>
      <c r="B11" s="20" t="s">
        <v>11</v>
      </c>
      <c r="C11" s="23" t="s">
        <v>17</v>
      </c>
      <c r="D11" s="6" t="s">
        <v>24</v>
      </c>
      <c r="E11" s="55">
        <v>1</v>
      </c>
      <c r="F11" s="62"/>
      <c r="G11" s="27" t="s">
        <v>30</v>
      </c>
      <c r="H11" s="69"/>
      <c r="I11" s="27">
        <v>40</v>
      </c>
    </row>
    <row r="12" spans="1:9" ht="31.2">
      <c r="A12" s="1">
        <v>8</v>
      </c>
      <c r="B12" s="20" t="s">
        <v>11</v>
      </c>
      <c r="C12" s="23" t="s">
        <v>18</v>
      </c>
      <c r="D12" s="6" t="s">
        <v>24</v>
      </c>
      <c r="E12" s="55">
        <v>1</v>
      </c>
      <c r="F12" s="62">
        <v>85</v>
      </c>
      <c r="G12" s="27">
        <f t="shared" ref="G12" si="0">+E12*F12</f>
        <v>85</v>
      </c>
      <c r="H12" s="69"/>
      <c r="I12" s="27">
        <v>250</v>
      </c>
    </row>
    <row r="13" spans="1:9" ht="31.95" customHeight="1">
      <c r="A13" s="14">
        <v>9</v>
      </c>
      <c r="B13" s="21" t="s">
        <v>11</v>
      </c>
      <c r="C13" s="24" t="s">
        <v>27</v>
      </c>
      <c r="D13" s="15" t="s">
        <v>26</v>
      </c>
      <c r="E13" s="57">
        <v>1</v>
      </c>
      <c r="F13" s="65"/>
      <c r="G13" s="27" t="s">
        <v>33</v>
      </c>
      <c r="H13" s="71"/>
      <c r="I13" s="27">
        <v>6</v>
      </c>
    </row>
    <row r="14" spans="1:9" ht="31.2">
      <c r="A14" s="14">
        <v>10</v>
      </c>
      <c r="B14" s="21" t="s">
        <v>11</v>
      </c>
      <c r="C14" s="24" t="s">
        <v>19</v>
      </c>
      <c r="D14" s="15" t="s">
        <v>24</v>
      </c>
      <c r="E14" s="57">
        <v>1</v>
      </c>
      <c r="F14" s="65"/>
      <c r="G14" s="29" t="s">
        <v>32</v>
      </c>
      <c r="H14" s="69"/>
      <c r="I14" s="29">
        <v>150</v>
      </c>
    </row>
    <row r="15" spans="1:9" ht="33.75" customHeight="1">
      <c r="A15" s="14">
        <v>11</v>
      </c>
      <c r="B15" s="21" t="s">
        <v>11</v>
      </c>
      <c r="C15" s="24" t="s">
        <v>28</v>
      </c>
      <c r="D15" s="15" t="s">
        <v>25</v>
      </c>
      <c r="E15" s="57">
        <v>1</v>
      </c>
      <c r="F15" s="65"/>
      <c r="G15" s="29" t="s">
        <v>31</v>
      </c>
      <c r="H15" s="69"/>
      <c r="I15" s="29">
        <v>6</v>
      </c>
    </row>
    <row r="16" spans="1:9" ht="22.5" customHeight="1" thickBot="1">
      <c r="A16" s="46" t="s">
        <v>20</v>
      </c>
      <c r="B16" s="47"/>
      <c r="C16" s="47"/>
      <c r="D16" s="47"/>
      <c r="E16" s="47"/>
      <c r="F16" s="38"/>
      <c r="G16" s="39"/>
      <c r="H16" s="69"/>
      <c r="I16" s="70"/>
    </row>
    <row r="17" spans="1:10" ht="30.75" customHeight="1">
      <c r="A17" s="10">
        <v>12</v>
      </c>
      <c r="B17" s="18" t="s">
        <v>21</v>
      </c>
      <c r="C17" s="11" t="s">
        <v>29</v>
      </c>
      <c r="D17" s="12" t="s">
        <v>23</v>
      </c>
      <c r="E17" s="58">
        <v>1</v>
      </c>
      <c r="F17" s="66"/>
      <c r="G17" s="30">
        <v>25375</v>
      </c>
      <c r="H17" s="72"/>
      <c r="I17" s="30">
        <v>25000</v>
      </c>
    </row>
    <row r="18" spans="1:10" ht="32.25" customHeight="1">
      <c r="A18" s="1">
        <v>13</v>
      </c>
      <c r="B18" s="48" t="s">
        <v>7</v>
      </c>
      <c r="C18" s="49"/>
      <c r="D18" s="50"/>
      <c r="E18" s="59"/>
      <c r="F18" s="67"/>
      <c r="G18" s="31">
        <f>G17</f>
        <v>25375</v>
      </c>
      <c r="H18" s="73"/>
      <c r="I18" s="31">
        <f>I17</f>
        <v>25000</v>
      </c>
      <c r="J18" s="3"/>
    </row>
    <row r="19" spans="1:10" ht="37.5" customHeight="1" thickBot="1">
      <c r="A19" s="13">
        <v>14</v>
      </c>
      <c r="B19" s="51" t="s">
        <v>8</v>
      </c>
      <c r="C19" s="52"/>
      <c r="D19" s="53"/>
      <c r="E19" s="60"/>
      <c r="F19" s="68"/>
      <c r="G19" s="32">
        <f>G18+F8</f>
        <v>1585411.8800000001</v>
      </c>
      <c r="H19" s="74"/>
      <c r="I19" s="32">
        <f t="shared" ref="H19:I19" si="1">I18+H8</f>
        <v>1743700</v>
      </c>
      <c r="J19" s="3"/>
    </row>
    <row r="24" spans="1:10">
      <c r="C24" s="4"/>
    </row>
  </sheetData>
  <mergeCells count="11">
    <mergeCell ref="H2:I2"/>
    <mergeCell ref="B8:E8"/>
    <mergeCell ref="F8:G8"/>
    <mergeCell ref="H8:I8"/>
    <mergeCell ref="A9:E9"/>
    <mergeCell ref="A2:E2"/>
    <mergeCell ref="F2:G2"/>
    <mergeCell ref="A1:I1"/>
    <mergeCell ref="A16:E16"/>
    <mergeCell ref="B18:D18"/>
    <mergeCell ref="B19:D19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7CA23B8-BDEA-41B7-8503-290965485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2025-03-05T21:08:29Z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