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5/EVENTS IN 2025/EVENT 1538 (1511)-21-RFB-PW-2024 CITYWIDE SEWER LINING PROJECT-AARON HASS/"/>
    </mc:Choice>
  </mc:AlternateContent>
  <xr:revisionPtr revIDLastSave="35" documentId="8_{45CCA77C-16BE-49D9-B7B1-2FA50C01273B}" xr6:coauthVersionLast="47" xr6:coauthVersionMax="47" xr10:uidLastSave="{C819D040-B6FB-45A0-8306-BE8A66556232}"/>
  <bookViews>
    <workbookView xWindow="28680" yWindow="-120" windowWidth="29040" windowHeight="15840" xr2:uid="{2D59CA31-4891-40BF-9785-B50E4D2D913D}"/>
  </bookViews>
  <sheets>
    <sheet name="Sheet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5" i="4" l="1"/>
  <c r="E45" i="4" l="1"/>
  <c r="G45" i="4"/>
  <c r="F7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3" i="4"/>
  <c r="F24" i="4"/>
  <c r="F25" i="4"/>
  <c r="F26" i="4"/>
  <c r="F27" i="4"/>
  <c r="F28" i="4"/>
  <c r="F29" i="4"/>
  <c r="F30" i="4"/>
  <c r="F31" i="4"/>
  <c r="F32" i="4"/>
  <c r="F34" i="4"/>
  <c r="F35" i="4"/>
  <c r="F36" i="4"/>
  <c r="F37" i="4"/>
  <c r="F38" i="4"/>
  <c r="F39" i="4"/>
  <c r="F40" i="4"/>
  <c r="F41" i="4"/>
  <c r="F42" i="4"/>
  <c r="F43" i="4"/>
  <c r="F44" i="4"/>
  <c r="F6" i="4"/>
  <c r="D22" i="4"/>
  <c r="F22" i="4" s="1"/>
  <c r="D8" i="4"/>
  <c r="D33" i="4" s="1"/>
  <c r="F33" i="4" s="1"/>
  <c r="F8" i="4" l="1"/>
</calcChain>
</file>

<file path=xl/sharedStrings.xml><?xml version="1.0" encoding="utf-8"?>
<sst xmlns="http://schemas.openxmlformats.org/spreadsheetml/2006/main" count="96" uniqueCount="57">
  <si>
    <t>Item
Number</t>
  </si>
  <si>
    <t>Contract Item</t>
  </si>
  <si>
    <t>Unit</t>
  </si>
  <si>
    <t>Contract
Quantity</t>
  </si>
  <si>
    <t>UNIT 
PRICE</t>
  </si>
  <si>
    <t>AMOUNT</t>
  </si>
  <si>
    <t>Traffic Control</t>
  </si>
  <si>
    <t>L.S.</t>
  </si>
  <si>
    <t xml:space="preserve">Mobilization (not to exceed 5%) </t>
  </si>
  <si>
    <t>Install 8" Diameter CIPP</t>
  </si>
  <si>
    <t>L.F.</t>
  </si>
  <si>
    <t>Install 9" Diameter CIPP</t>
  </si>
  <si>
    <t>Install 12" Diameter CIPP</t>
  </si>
  <si>
    <t>Install 15" Diameter CIPP</t>
  </si>
  <si>
    <t>Install 18" Diameter CIPP</t>
  </si>
  <si>
    <t>Heavy Cleaning, 8" to 15" Diameter</t>
  </si>
  <si>
    <t xml:space="preserve">Heavy Cleaning, 18" to 36" Diameter </t>
  </si>
  <si>
    <t>Install 20" Diameter CIPP</t>
  </si>
  <si>
    <t>Install 21" Diameter CIPP</t>
  </si>
  <si>
    <t>Install 24" Diameter CIPP</t>
  </si>
  <si>
    <t>Install 27" Diameter CIPP</t>
  </si>
  <si>
    <t>Install 36" Diameter CIPP</t>
  </si>
  <si>
    <t>Install 8" Short Liner CIPP</t>
  </si>
  <si>
    <t>Each</t>
  </si>
  <si>
    <t>Install 9" Short Liner CIPP</t>
  </si>
  <si>
    <t>Install 10" Short Liner CIPP</t>
  </si>
  <si>
    <t>Install 12" Short Liner CIPP</t>
  </si>
  <si>
    <t>Install 15" Short Liner CIPP</t>
  </si>
  <si>
    <t>Install 18" Short Liner CIPP</t>
  </si>
  <si>
    <t>Install 24" Short Liner CIPP</t>
  </si>
  <si>
    <t>Grind Protruding Tap</t>
  </si>
  <si>
    <t>Chemical Grouting 
(Assume 0.25 to 0.5 gallons of grout per inch-diameter per pipe joint)</t>
  </si>
  <si>
    <t>Gal.</t>
  </si>
  <si>
    <t>Identify Sewer Service by Field Investigation</t>
  </si>
  <si>
    <t>Construct Service Connection Bypass</t>
  </si>
  <si>
    <t>Install Pipe End Seal</t>
  </si>
  <si>
    <t>Restore Additional Service Connections</t>
  </si>
  <si>
    <t>Non-Destructive Testing of CIPP Sample</t>
  </si>
  <si>
    <t>Install Manhole Adjusting Ring, 0 to 2"</t>
  </si>
  <si>
    <t>Adjust Manhole Casting Assembly, 0" to 17"</t>
  </si>
  <si>
    <t>Adjust Manhole Casting Assembly, 18" to 72"</t>
  </si>
  <si>
    <t>Install 10" Diameter CIPP</t>
  </si>
  <si>
    <t>Install 22" Diameter CIPP</t>
  </si>
  <si>
    <t>Install 30" Diameter CIPP</t>
  </si>
  <si>
    <t>Install 33" Diameter CIPP</t>
  </si>
  <si>
    <t>Install Pre-Liner, 8" to 15" Diameter</t>
  </si>
  <si>
    <t xml:space="preserve">Install Pre-Liner, 18" to 36" Diameter </t>
  </si>
  <si>
    <t>Install Temperature Sensing Wire</t>
  </si>
  <si>
    <t xml:space="preserve"> </t>
  </si>
  <si>
    <t>ST. PAUL PUBLIC WORKS SEWER UTILITY</t>
  </si>
  <si>
    <t>2024 CITYWIDE SEWER LINING PROJECT (CITY PROJECT NO. 24-S-2087)</t>
  </si>
  <si>
    <t>Allowance</t>
  </si>
  <si>
    <t xml:space="preserve">BID FORM SUMMARY EVENT 1538
</t>
  </si>
  <si>
    <t xml:space="preserve">TOTAL PROJECT BID AMOUNT
</t>
  </si>
  <si>
    <t>Michels Trenchless</t>
  </si>
  <si>
    <t>VisuSewer</t>
  </si>
  <si>
    <t>Instituform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</si>
</sst>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"/>
    <numFmt numFmtId="165" formatCode="0000.0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4" fillId="3" borderId="2" xfId="0" applyFont="1" applyFill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1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1" fontId="7" fillId="0" borderId="1" xfId="0" applyNumberFormat="1" applyFont="1" applyBorder="1" applyAlignment="1" applyProtection="1">
      <alignment horizontal="left" vertical="center" wrapText="1"/>
      <protection locked="0"/>
    </xf>
    <xf numFmtId="164" fontId="7" fillId="0" borderId="1" xfId="0" applyNumberFormat="1" applyFont="1" applyBorder="1" applyAlignment="1">
      <alignment horizontal="left" vertical="center" wrapText="1"/>
    </xf>
    <xf numFmtId="166" fontId="7" fillId="4" borderId="1" xfId="2" applyNumberFormat="1" applyFont="1" applyFill="1" applyBorder="1" applyAlignment="1">
      <alignment horizontal="left" vertical="center" wrapText="1"/>
    </xf>
    <xf numFmtId="166" fontId="7" fillId="4" borderId="1" xfId="0" applyNumberFormat="1" applyFont="1" applyFill="1" applyBorder="1" applyAlignment="1">
      <alignment horizontal="left" vertical="center" wrapText="1"/>
    </xf>
    <xf numFmtId="166" fontId="3" fillId="0" borderId="0" xfId="0" applyNumberFormat="1" applyFont="1" applyAlignment="1">
      <alignment wrapText="1"/>
    </xf>
    <xf numFmtId="166" fontId="4" fillId="3" borderId="6" xfId="0" applyNumberFormat="1" applyFont="1" applyFill="1" applyBorder="1" applyAlignment="1">
      <alignment horizontal="center" vertical="top" wrapText="1"/>
    </xf>
    <xf numFmtId="166" fontId="4" fillId="3" borderId="8" xfId="0" applyNumberFormat="1" applyFont="1" applyFill="1" applyBorder="1" applyAlignment="1">
      <alignment horizontal="center" vertical="top" wrapText="1"/>
    </xf>
    <xf numFmtId="166" fontId="6" fillId="5" borderId="6" xfId="1" applyNumberFormat="1" applyFont="1" applyFill="1" applyBorder="1" applyAlignment="1">
      <alignment horizontal="center" vertical="top" wrapText="1"/>
    </xf>
    <xf numFmtId="0" fontId="6" fillId="5" borderId="8" xfId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</cellXfs>
  <cellStyles count="3">
    <cellStyle name="Currency" xfId="2" builtinId="4"/>
    <cellStyle name="Normal" xfId="0" builtinId="0"/>
    <cellStyle name="Normal 3" xfId="1" xr:uid="{C349A63A-2675-48AF-A9ED-A62832B97C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F7F4-5DDA-4070-B20C-E12D9733C2E1}">
  <sheetPr>
    <pageSetUpPr fitToPage="1"/>
  </sheetPr>
  <dimension ref="A1:J45"/>
  <sheetViews>
    <sheetView tabSelected="1" workbookViewId="0">
      <selection activeCell="N15" sqref="N15"/>
    </sheetView>
  </sheetViews>
  <sheetFormatPr defaultRowHeight="15" x14ac:dyDescent="0.25"/>
  <cols>
    <col min="1" max="1" width="11.5703125" style="9" bestFit="1" customWidth="1"/>
    <col min="2" max="2" width="55.28515625" style="9" customWidth="1"/>
    <col min="3" max="3" width="7.140625" style="9" customWidth="1"/>
    <col min="4" max="4" width="8.85546875" style="9" customWidth="1"/>
    <col min="5" max="5" width="12.7109375" style="14" customWidth="1"/>
    <col min="6" max="6" width="14.85546875" style="14" customWidth="1"/>
    <col min="7" max="7" width="12.42578125" style="9" customWidth="1"/>
    <col min="8" max="8" width="15.28515625" style="9" customWidth="1"/>
    <col min="9" max="9" width="14.7109375" style="9" customWidth="1"/>
    <col min="10" max="10" width="14.28515625" style="9" customWidth="1"/>
    <col min="11" max="16384" width="9.140625" style="9"/>
  </cols>
  <sheetData>
    <row r="1" spans="1:10" ht="18.75" customHeight="1" x14ac:dyDescent="0.3">
      <c r="A1" s="19" t="s">
        <v>49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8.75" customHeight="1" x14ac:dyDescent="0.25">
      <c r="A2" s="21" t="s">
        <v>50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40.5" customHeight="1" x14ac:dyDescent="0.25">
      <c r="A3" s="23" t="s">
        <v>52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8.75" x14ac:dyDescent="0.25">
      <c r="A4" s="1"/>
      <c r="B4" s="1"/>
      <c r="C4" s="1"/>
      <c r="D4" s="1"/>
      <c r="E4" s="15" t="s">
        <v>56</v>
      </c>
      <c r="F4" s="16"/>
      <c r="G4" s="15" t="s">
        <v>54</v>
      </c>
      <c r="H4" s="16"/>
      <c r="I4" s="15" t="s">
        <v>55</v>
      </c>
      <c r="J4" s="16"/>
    </row>
    <row r="5" spans="1:10" ht="31.5" x14ac:dyDescent="0.25">
      <c r="A5" s="2" t="s">
        <v>0</v>
      </c>
      <c r="B5" s="2" t="s">
        <v>1</v>
      </c>
      <c r="C5" s="2" t="s">
        <v>2</v>
      </c>
      <c r="D5" s="3" t="s">
        <v>3</v>
      </c>
      <c r="E5" s="8" t="s">
        <v>4</v>
      </c>
      <c r="F5" s="8" t="s">
        <v>5</v>
      </c>
      <c r="G5" s="8" t="s">
        <v>4</v>
      </c>
      <c r="H5" s="8" t="s">
        <v>5</v>
      </c>
      <c r="I5" s="8" t="s">
        <v>4</v>
      </c>
      <c r="J5" s="8" t="s">
        <v>5</v>
      </c>
    </row>
    <row r="6" spans="1:10" ht="15.75" x14ac:dyDescent="0.25">
      <c r="A6" s="4">
        <v>1710.6010000000001</v>
      </c>
      <c r="B6" s="4" t="s">
        <v>6</v>
      </c>
      <c r="C6" s="4" t="s">
        <v>7</v>
      </c>
      <c r="D6" s="5">
        <v>1</v>
      </c>
      <c r="E6" s="7">
        <v>40000</v>
      </c>
      <c r="F6" s="7">
        <f>D6*E6</f>
        <v>40000</v>
      </c>
      <c r="G6" s="7">
        <v>337250</v>
      </c>
      <c r="H6" s="7">
        <v>337250</v>
      </c>
      <c r="I6" s="7">
        <v>90000</v>
      </c>
      <c r="J6" s="7">
        <v>90000</v>
      </c>
    </row>
    <row r="7" spans="1:10" ht="15.75" x14ac:dyDescent="0.25">
      <c r="A7" s="4">
        <v>2021.501</v>
      </c>
      <c r="B7" s="4" t="s">
        <v>8</v>
      </c>
      <c r="C7" s="4" t="s">
        <v>7</v>
      </c>
      <c r="D7" s="10">
        <v>1</v>
      </c>
      <c r="E7" s="7">
        <v>159501.24</v>
      </c>
      <c r="F7" s="7">
        <f t="shared" ref="F7:F44" si="0">D7*E7</f>
        <v>159501.24</v>
      </c>
      <c r="G7" s="7">
        <v>65593</v>
      </c>
      <c r="H7" s="7">
        <v>65593</v>
      </c>
      <c r="I7" s="7">
        <v>130000</v>
      </c>
      <c r="J7" s="7">
        <v>130000</v>
      </c>
    </row>
    <row r="8" spans="1:10" ht="15.75" x14ac:dyDescent="0.25">
      <c r="A8" s="6">
        <v>2503.6030000000001</v>
      </c>
      <c r="B8" s="6" t="s">
        <v>9</v>
      </c>
      <c r="C8" s="6" t="s">
        <v>10</v>
      </c>
      <c r="D8" s="6">
        <f>246.4+6+267.8+300.4+239.8+4.6+143+298.4+39.7+141.9+49</f>
        <v>1737.0000000000002</v>
      </c>
      <c r="E8" s="7">
        <v>50.93</v>
      </c>
      <c r="F8" s="7">
        <f t="shared" si="0"/>
        <v>88465.410000000018</v>
      </c>
      <c r="G8" s="7">
        <v>250</v>
      </c>
      <c r="H8" s="7">
        <v>434250.00000000006</v>
      </c>
      <c r="I8" s="7">
        <v>80.75</v>
      </c>
      <c r="J8" s="7">
        <v>140262.75000000003</v>
      </c>
    </row>
    <row r="9" spans="1:10" ht="15.75" x14ac:dyDescent="0.25">
      <c r="A9" s="6">
        <v>2503.6030000000001</v>
      </c>
      <c r="B9" s="6" t="s">
        <v>11</v>
      </c>
      <c r="C9" s="6" t="s">
        <v>10</v>
      </c>
      <c r="D9" s="6">
        <v>5124.6000000000004</v>
      </c>
      <c r="E9" s="7">
        <v>44.95</v>
      </c>
      <c r="F9" s="7">
        <f t="shared" si="0"/>
        <v>230350.77000000002</v>
      </c>
      <c r="G9" s="7">
        <v>202</v>
      </c>
      <c r="H9" s="7">
        <v>1035169.2000000001</v>
      </c>
      <c r="I9" s="7">
        <v>85.5</v>
      </c>
      <c r="J9" s="7">
        <v>438153.30000000005</v>
      </c>
    </row>
    <row r="10" spans="1:10" ht="15.75" x14ac:dyDescent="0.25">
      <c r="A10" s="6">
        <v>2503.6030000000001</v>
      </c>
      <c r="B10" s="6" t="s">
        <v>41</v>
      </c>
      <c r="C10" s="6" t="s">
        <v>10</v>
      </c>
      <c r="D10" s="6">
        <v>660</v>
      </c>
      <c r="E10" s="7">
        <v>52.27</v>
      </c>
      <c r="F10" s="7">
        <f t="shared" si="0"/>
        <v>34498.200000000004</v>
      </c>
      <c r="G10" s="7">
        <v>147</v>
      </c>
      <c r="H10" s="7">
        <v>97020</v>
      </c>
      <c r="I10" s="7">
        <v>87</v>
      </c>
      <c r="J10" s="7">
        <v>57420</v>
      </c>
    </row>
    <row r="11" spans="1:10" ht="15.75" x14ac:dyDescent="0.25">
      <c r="A11" s="6">
        <v>2503.6030000000001</v>
      </c>
      <c r="B11" s="6" t="s">
        <v>12</v>
      </c>
      <c r="C11" s="6" t="s">
        <v>10</v>
      </c>
      <c r="D11" s="6">
        <v>9674.9500000000007</v>
      </c>
      <c r="E11" s="7">
        <v>59.29</v>
      </c>
      <c r="F11" s="7">
        <f t="shared" si="0"/>
        <v>573627.7855</v>
      </c>
      <c r="G11" s="7">
        <v>202</v>
      </c>
      <c r="H11" s="7">
        <v>1954339.9000000001</v>
      </c>
      <c r="I11" s="7">
        <v>89.25</v>
      </c>
      <c r="J11" s="7">
        <v>863489.28750000009</v>
      </c>
    </row>
    <row r="12" spans="1:10" ht="15.75" x14ac:dyDescent="0.25">
      <c r="A12" s="6">
        <v>2503.6030000000001</v>
      </c>
      <c r="B12" s="6" t="s">
        <v>13</v>
      </c>
      <c r="C12" s="6" t="s">
        <v>10</v>
      </c>
      <c r="D12" s="6">
        <v>7050.36</v>
      </c>
      <c r="E12" s="7">
        <v>69.17</v>
      </c>
      <c r="F12" s="7">
        <f t="shared" si="0"/>
        <v>487673.40119999996</v>
      </c>
      <c r="G12" s="7">
        <v>230</v>
      </c>
      <c r="H12" s="7">
        <v>1621582.7999999998</v>
      </c>
      <c r="I12" s="7">
        <v>107.75</v>
      </c>
      <c r="J12" s="7">
        <v>759676.28999999992</v>
      </c>
    </row>
    <row r="13" spans="1:10" ht="15.75" x14ac:dyDescent="0.25">
      <c r="A13" s="6">
        <v>2503.6030000000001</v>
      </c>
      <c r="B13" s="6" t="s">
        <v>14</v>
      </c>
      <c r="C13" s="6" t="s">
        <v>10</v>
      </c>
      <c r="D13" s="6">
        <v>3382.1</v>
      </c>
      <c r="E13" s="7">
        <v>82.63</v>
      </c>
      <c r="F13" s="7">
        <f t="shared" si="0"/>
        <v>279462.92299999995</v>
      </c>
      <c r="G13" s="7">
        <v>217</v>
      </c>
      <c r="H13" s="7">
        <v>733915.7</v>
      </c>
      <c r="I13" s="7">
        <v>131</v>
      </c>
      <c r="J13" s="7">
        <v>443055.1</v>
      </c>
    </row>
    <row r="14" spans="1:10" ht="15.75" x14ac:dyDescent="0.25">
      <c r="A14" s="6">
        <v>2502.6030000000001</v>
      </c>
      <c r="B14" s="6" t="s">
        <v>17</v>
      </c>
      <c r="C14" s="6" t="s">
        <v>10</v>
      </c>
      <c r="D14" s="6">
        <v>660</v>
      </c>
      <c r="E14" s="7">
        <v>102.32</v>
      </c>
      <c r="F14" s="7">
        <f t="shared" si="0"/>
        <v>67531.199999999997</v>
      </c>
      <c r="G14" s="7">
        <v>105</v>
      </c>
      <c r="H14" s="7">
        <v>69300</v>
      </c>
      <c r="I14" s="7">
        <v>150</v>
      </c>
      <c r="J14" s="7">
        <v>99000</v>
      </c>
    </row>
    <row r="15" spans="1:10" ht="15.75" x14ac:dyDescent="0.25">
      <c r="A15" s="6">
        <v>2502.6030000000001</v>
      </c>
      <c r="B15" s="6" t="s">
        <v>18</v>
      </c>
      <c r="C15" s="6" t="s">
        <v>10</v>
      </c>
      <c r="D15" s="6">
        <v>522.9</v>
      </c>
      <c r="E15" s="7">
        <v>112.22</v>
      </c>
      <c r="F15" s="7">
        <f t="shared" si="0"/>
        <v>58679.837999999996</v>
      </c>
      <c r="G15" s="7">
        <v>251</v>
      </c>
      <c r="H15" s="7">
        <v>131247.9</v>
      </c>
      <c r="I15" s="7">
        <v>172</v>
      </c>
      <c r="J15" s="7">
        <v>89938.8</v>
      </c>
    </row>
    <row r="16" spans="1:10" ht="15.75" x14ac:dyDescent="0.25">
      <c r="A16" s="6">
        <v>2502.6030000000001</v>
      </c>
      <c r="B16" s="6" t="s">
        <v>42</v>
      </c>
      <c r="C16" s="6" t="s">
        <v>10</v>
      </c>
      <c r="D16" s="6">
        <v>734.5</v>
      </c>
      <c r="E16" s="7">
        <v>112.04</v>
      </c>
      <c r="F16" s="7">
        <f t="shared" si="0"/>
        <v>82293.38</v>
      </c>
      <c r="G16" s="7">
        <v>460</v>
      </c>
      <c r="H16" s="7">
        <v>337870</v>
      </c>
      <c r="I16" s="7">
        <v>183.25</v>
      </c>
      <c r="J16" s="7">
        <v>134597.125</v>
      </c>
    </row>
    <row r="17" spans="1:10" ht="15.75" x14ac:dyDescent="0.25">
      <c r="A17" s="6">
        <v>2503.6030000000001</v>
      </c>
      <c r="B17" s="6" t="s">
        <v>19</v>
      </c>
      <c r="C17" s="6" t="s">
        <v>10</v>
      </c>
      <c r="D17" s="11">
        <v>717.9</v>
      </c>
      <c r="E17" s="7">
        <v>130.78</v>
      </c>
      <c r="F17" s="7">
        <f t="shared" si="0"/>
        <v>93886.962</v>
      </c>
      <c r="G17" s="7">
        <v>303</v>
      </c>
      <c r="H17" s="7">
        <v>217523.69999999998</v>
      </c>
      <c r="I17" s="7">
        <v>183.25</v>
      </c>
      <c r="J17" s="7">
        <v>131555.17499999999</v>
      </c>
    </row>
    <row r="18" spans="1:10" ht="15.75" x14ac:dyDescent="0.25">
      <c r="A18" s="6">
        <v>2503.6030000000001</v>
      </c>
      <c r="B18" s="6" t="s">
        <v>20</v>
      </c>
      <c r="C18" s="6" t="s">
        <v>10</v>
      </c>
      <c r="D18" s="6">
        <v>702.3</v>
      </c>
      <c r="E18" s="7">
        <v>141.46</v>
      </c>
      <c r="F18" s="7">
        <f t="shared" si="0"/>
        <v>99347.357999999993</v>
      </c>
      <c r="G18" s="7">
        <v>362</v>
      </c>
      <c r="H18" s="7">
        <v>254232.59999999998</v>
      </c>
      <c r="I18" s="7">
        <v>304</v>
      </c>
      <c r="J18" s="7">
        <v>213499.19999999998</v>
      </c>
    </row>
    <row r="19" spans="1:10" ht="15.75" x14ac:dyDescent="0.25">
      <c r="A19" s="6">
        <v>2503.6030000000001</v>
      </c>
      <c r="B19" s="6" t="s">
        <v>43</v>
      </c>
      <c r="C19" s="6" t="s">
        <v>10</v>
      </c>
      <c r="D19" s="6">
        <v>1538.3</v>
      </c>
      <c r="E19" s="7">
        <v>176.06</v>
      </c>
      <c r="F19" s="7">
        <f t="shared" si="0"/>
        <v>270833.098</v>
      </c>
      <c r="G19" s="7">
        <v>398</v>
      </c>
      <c r="H19" s="7">
        <v>612243.4</v>
      </c>
      <c r="I19" s="7">
        <v>336</v>
      </c>
      <c r="J19" s="7">
        <v>516868.8</v>
      </c>
    </row>
    <row r="20" spans="1:10" ht="15.75" x14ac:dyDescent="0.25">
      <c r="A20" s="6">
        <v>2506.6030000000001</v>
      </c>
      <c r="B20" s="6" t="s">
        <v>44</v>
      </c>
      <c r="C20" s="6" t="s">
        <v>10</v>
      </c>
      <c r="D20" s="6">
        <v>307.2</v>
      </c>
      <c r="E20" s="7">
        <v>231.63</v>
      </c>
      <c r="F20" s="7">
        <f t="shared" si="0"/>
        <v>71156.73599999999</v>
      </c>
      <c r="G20" s="7">
        <v>484</v>
      </c>
      <c r="H20" s="7">
        <v>148684.79999999999</v>
      </c>
      <c r="I20" s="7">
        <v>524</v>
      </c>
      <c r="J20" s="7">
        <v>160972.79999999999</v>
      </c>
    </row>
    <row r="21" spans="1:10" ht="15.75" x14ac:dyDescent="0.25">
      <c r="A21" s="6">
        <v>2506.6030000000001</v>
      </c>
      <c r="B21" s="6" t="s">
        <v>21</v>
      </c>
      <c r="C21" s="6" t="s">
        <v>10</v>
      </c>
      <c r="D21" s="6">
        <v>737.4</v>
      </c>
      <c r="E21" s="7">
        <v>248.8</v>
      </c>
      <c r="F21" s="7">
        <f t="shared" si="0"/>
        <v>183465.12</v>
      </c>
      <c r="G21" s="7">
        <v>543</v>
      </c>
      <c r="H21" s="7">
        <v>400408.2</v>
      </c>
      <c r="I21" s="7">
        <v>524</v>
      </c>
      <c r="J21" s="7">
        <v>386397.6</v>
      </c>
    </row>
    <row r="22" spans="1:10" ht="15.75" x14ac:dyDescent="0.25">
      <c r="A22" s="6">
        <v>2104.6019999999999</v>
      </c>
      <c r="B22" s="6" t="s">
        <v>22</v>
      </c>
      <c r="C22" s="6" t="s">
        <v>23</v>
      </c>
      <c r="D22" s="5">
        <f>1+1</f>
        <v>2</v>
      </c>
      <c r="E22" s="7">
        <v>6666.67</v>
      </c>
      <c r="F22" s="7">
        <f t="shared" si="0"/>
        <v>13333.34</v>
      </c>
      <c r="G22" s="7">
        <v>11287</v>
      </c>
      <c r="H22" s="7">
        <v>22574</v>
      </c>
      <c r="I22" s="7">
        <v>3000</v>
      </c>
      <c r="J22" s="7">
        <v>6000</v>
      </c>
    </row>
    <row r="23" spans="1:10" ht="15.75" x14ac:dyDescent="0.25">
      <c r="A23" s="6">
        <v>2104.6019999999999</v>
      </c>
      <c r="B23" s="6" t="s">
        <v>24</v>
      </c>
      <c r="C23" s="6" t="s">
        <v>23</v>
      </c>
      <c r="D23" s="5">
        <v>2</v>
      </c>
      <c r="E23" s="7">
        <v>6666.67</v>
      </c>
      <c r="F23" s="7">
        <f t="shared" si="0"/>
        <v>13333.34</v>
      </c>
      <c r="G23" s="7">
        <v>11287</v>
      </c>
      <c r="H23" s="7">
        <v>22574</v>
      </c>
      <c r="I23" s="7">
        <v>3000</v>
      </c>
      <c r="J23" s="7">
        <v>6000</v>
      </c>
    </row>
    <row r="24" spans="1:10" ht="15.75" x14ac:dyDescent="0.25">
      <c r="A24" s="6">
        <v>2104.6019999999999</v>
      </c>
      <c r="B24" s="6" t="s">
        <v>25</v>
      </c>
      <c r="C24" s="6" t="s">
        <v>23</v>
      </c>
      <c r="D24" s="5">
        <v>2</v>
      </c>
      <c r="E24" s="7">
        <v>6666.67</v>
      </c>
      <c r="F24" s="7">
        <f t="shared" si="0"/>
        <v>13333.34</v>
      </c>
      <c r="G24" s="7">
        <v>11287</v>
      </c>
      <c r="H24" s="7">
        <v>22574</v>
      </c>
      <c r="I24" s="7">
        <v>3000</v>
      </c>
      <c r="J24" s="7">
        <v>6000</v>
      </c>
    </row>
    <row r="25" spans="1:10" ht="15.75" x14ac:dyDescent="0.25">
      <c r="A25" s="6">
        <v>2104.6019999999999</v>
      </c>
      <c r="B25" s="6" t="s">
        <v>26</v>
      </c>
      <c r="C25" s="6" t="s">
        <v>23</v>
      </c>
      <c r="D25" s="5">
        <v>2</v>
      </c>
      <c r="E25" s="7">
        <v>6666.67</v>
      </c>
      <c r="F25" s="7">
        <f t="shared" si="0"/>
        <v>13333.34</v>
      </c>
      <c r="G25" s="7">
        <v>11200</v>
      </c>
      <c r="H25" s="7">
        <v>22400</v>
      </c>
      <c r="I25" s="7">
        <v>3000</v>
      </c>
      <c r="J25" s="7">
        <v>6000</v>
      </c>
    </row>
    <row r="26" spans="1:10" ht="15.75" x14ac:dyDescent="0.25">
      <c r="A26" s="6">
        <v>2104.6019999999999</v>
      </c>
      <c r="B26" s="6" t="s">
        <v>27</v>
      </c>
      <c r="C26" s="6" t="s">
        <v>23</v>
      </c>
      <c r="D26" s="5">
        <v>2</v>
      </c>
      <c r="E26" s="7">
        <v>7222.22</v>
      </c>
      <c r="F26" s="7">
        <f t="shared" si="0"/>
        <v>14444.44</v>
      </c>
      <c r="G26" s="7">
        <v>11200</v>
      </c>
      <c r="H26" s="7">
        <v>22400</v>
      </c>
      <c r="I26" s="7">
        <v>3500</v>
      </c>
      <c r="J26" s="7">
        <v>7000</v>
      </c>
    </row>
    <row r="27" spans="1:10" ht="15.75" x14ac:dyDescent="0.25">
      <c r="A27" s="6">
        <v>2104.6019999999999</v>
      </c>
      <c r="B27" s="6" t="s">
        <v>28</v>
      </c>
      <c r="C27" s="6" t="s">
        <v>23</v>
      </c>
      <c r="D27" s="5">
        <v>2</v>
      </c>
      <c r="E27" s="7">
        <v>7777.78</v>
      </c>
      <c r="F27" s="7">
        <f t="shared" si="0"/>
        <v>15555.56</v>
      </c>
      <c r="G27" s="7">
        <v>12361</v>
      </c>
      <c r="H27" s="7">
        <v>24722</v>
      </c>
      <c r="I27" s="7">
        <v>4000</v>
      </c>
      <c r="J27" s="7">
        <v>8000</v>
      </c>
    </row>
    <row r="28" spans="1:10" ht="15.75" x14ac:dyDescent="0.25">
      <c r="A28" s="6">
        <v>2104.6019999999999</v>
      </c>
      <c r="B28" s="6" t="s">
        <v>29</v>
      </c>
      <c r="C28" s="6" t="s">
        <v>23</v>
      </c>
      <c r="D28" s="5">
        <v>2</v>
      </c>
      <c r="E28" s="7">
        <v>11111.11</v>
      </c>
      <c r="F28" s="7">
        <f t="shared" si="0"/>
        <v>22222.22</v>
      </c>
      <c r="G28" s="7">
        <v>11945</v>
      </c>
      <c r="H28" s="7">
        <v>23890</v>
      </c>
      <c r="I28" s="7">
        <v>5000</v>
      </c>
      <c r="J28" s="7">
        <v>10000</v>
      </c>
    </row>
    <row r="29" spans="1:10" ht="15.75" x14ac:dyDescent="0.25">
      <c r="A29" s="6">
        <v>2503.6030000000001</v>
      </c>
      <c r="B29" s="6" t="s">
        <v>15</v>
      </c>
      <c r="C29" s="6" t="s">
        <v>10</v>
      </c>
      <c r="D29" s="6">
        <v>1618.7</v>
      </c>
      <c r="E29" s="7">
        <v>10</v>
      </c>
      <c r="F29" s="7">
        <f t="shared" si="0"/>
        <v>16187</v>
      </c>
      <c r="G29" s="7">
        <v>18</v>
      </c>
      <c r="H29" s="7">
        <v>29136.600000000002</v>
      </c>
      <c r="I29" s="7">
        <v>5</v>
      </c>
      <c r="J29" s="7">
        <v>8093.5</v>
      </c>
    </row>
    <row r="30" spans="1:10" ht="15.75" x14ac:dyDescent="0.25">
      <c r="A30" s="6">
        <v>2503.6030000000001</v>
      </c>
      <c r="B30" s="6" t="s">
        <v>16</v>
      </c>
      <c r="C30" s="6" t="s">
        <v>10</v>
      </c>
      <c r="D30" s="6">
        <v>1982</v>
      </c>
      <c r="E30" s="7">
        <v>12.22</v>
      </c>
      <c r="F30" s="7">
        <f t="shared" si="0"/>
        <v>24220.04</v>
      </c>
      <c r="G30" s="7">
        <v>22</v>
      </c>
      <c r="H30" s="7">
        <v>43604</v>
      </c>
      <c r="I30" s="7">
        <v>10</v>
      </c>
      <c r="J30" s="7">
        <v>19820</v>
      </c>
    </row>
    <row r="31" spans="1:10" ht="15.75" x14ac:dyDescent="0.25">
      <c r="A31" s="6">
        <v>2503.6030000000001</v>
      </c>
      <c r="B31" s="6" t="s">
        <v>45</v>
      </c>
      <c r="C31" s="6" t="s">
        <v>10</v>
      </c>
      <c r="D31" s="6">
        <v>843.9</v>
      </c>
      <c r="E31" s="7">
        <v>2.61</v>
      </c>
      <c r="F31" s="7">
        <f t="shared" si="0"/>
        <v>2202.5789999999997</v>
      </c>
      <c r="G31" s="7">
        <v>22</v>
      </c>
      <c r="H31" s="7">
        <v>18565.8</v>
      </c>
      <c r="I31" s="7">
        <v>5</v>
      </c>
      <c r="J31" s="7">
        <v>4219.5</v>
      </c>
    </row>
    <row r="32" spans="1:10" ht="15.75" x14ac:dyDescent="0.25">
      <c r="A32" s="6">
        <v>2503.6030000000001</v>
      </c>
      <c r="B32" s="6" t="s">
        <v>46</v>
      </c>
      <c r="C32" s="6" t="s">
        <v>10</v>
      </c>
      <c r="D32" s="6">
        <v>660</v>
      </c>
      <c r="E32" s="7">
        <v>7.81</v>
      </c>
      <c r="F32" s="7">
        <f t="shared" si="0"/>
        <v>5154.5999999999995</v>
      </c>
      <c r="G32" s="7">
        <v>30</v>
      </c>
      <c r="H32" s="7">
        <v>19800</v>
      </c>
      <c r="I32" s="7">
        <v>10</v>
      </c>
      <c r="J32" s="7">
        <v>6600</v>
      </c>
    </row>
    <row r="33" spans="1:10" ht="15.75" x14ac:dyDescent="0.25">
      <c r="A33" s="6">
        <v>2503.6030000000001</v>
      </c>
      <c r="B33" s="6" t="s">
        <v>47</v>
      </c>
      <c r="C33" s="6" t="s">
        <v>10</v>
      </c>
      <c r="D33" s="6">
        <f>SUM(D8:D21)</f>
        <v>33549.51</v>
      </c>
      <c r="E33" s="7">
        <v>1.72</v>
      </c>
      <c r="F33" s="7">
        <f t="shared" si="0"/>
        <v>57705.157200000001</v>
      </c>
      <c r="G33" s="7">
        <v>5</v>
      </c>
      <c r="H33" s="7">
        <v>167747.55000000002</v>
      </c>
      <c r="I33" s="7">
        <v>4</v>
      </c>
      <c r="J33" s="7">
        <v>134198.04</v>
      </c>
    </row>
    <row r="34" spans="1:10" ht="15.75" x14ac:dyDescent="0.25">
      <c r="A34" s="6">
        <v>2104.6019999999999</v>
      </c>
      <c r="B34" s="6" t="s">
        <v>30</v>
      </c>
      <c r="C34" s="6" t="s">
        <v>23</v>
      </c>
      <c r="D34" s="5">
        <v>14</v>
      </c>
      <c r="E34" s="7">
        <v>777.78</v>
      </c>
      <c r="F34" s="7">
        <f t="shared" si="0"/>
        <v>10888.92</v>
      </c>
      <c r="G34" s="7">
        <v>1436</v>
      </c>
      <c r="H34" s="7">
        <v>20104</v>
      </c>
      <c r="I34" s="7">
        <v>500</v>
      </c>
      <c r="J34" s="7">
        <v>7000</v>
      </c>
    </row>
    <row r="35" spans="1:10" ht="47.25" x14ac:dyDescent="0.25">
      <c r="A35" s="6">
        <v>2503.6060000000002</v>
      </c>
      <c r="B35" s="6" t="s">
        <v>31</v>
      </c>
      <c r="C35" s="6" t="s">
        <v>32</v>
      </c>
      <c r="D35" s="5">
        <v>500</v>
      </c>
      <c r="E35" s="7">
        <v>166.67</v>
      </c>
      <c r="F35" s="7">
        <f t="shared" si="0"/>
        <v>83335</v>
      </c>
      <c r="G35" s="7">
        <v>307</v>
      </c>
      <c r="H35" s="7">
        <v>153500</v>
      </c>
      <c r="I35" s="7">
        <v>25</v>
      </c>
      <c r="J35" s="7">
        <v>12500</v>
      </c>
    </row>
    <row r="36" spans="1:10" ht="15.75" x14ac:dyDescent="0.25">
      <c r="A36" s="6">
        <v>2104.6019999999999</v>
      </c>
      <c r="B36" s="6" t="s">
        <v>33</v>
      </c>
      <c r="C36" s="6" t="s">
        <v>23</v>
      </c>
      <c r="D36" s="5">
        <v>10</v>
      </c>
      <c r="E36" s="7">
        <v>277.77999999999997</v>
      </c>
      <c r="F36" s="7">
        <f t="shared" si="0"/>
        <v>2777.7999999999997</v>
      </c>
      <c r="G36" s="7">
        <v>512</v>
      </c>
      <c r="H36" s="7">
        <v>5120</v>
      </c>
      <c r="I36" s="7">
        <v>1250</v>
      </c>
      <c r="J36" s="7">
        <v>12500</v>
      </c>
    </row>
    <row r="37" spans="1:10" ht="15.75" x14ac:dyDescent="0.25">
      <c r="A37" s="6">
        <v>2503.6019999999999</v>
      </c>
      <c r="B37" s="6" t="s">
        <v>34</v>
      </c>
      <c r="C37" s="6" t="s">
        <v>23</v>
      </c>
      <c r="D37" s="5">
        <v>20</v>
      </c>
      <c r="E37" s="7">
        <v>1328.97</v>
      </c>
      <c r="F37" s="7">
        <f t="shared" si="0"/>
        <v>26579.4</v>
      </c>
      <c r="G37" s="7">
        <v>2462</v>
      </c>
      <c r="H37" s="7">
        <v>49240</v>
      </c>
      <c r="I37" s="7">
        <v>6000</v>
      </c>
      <c r="J37" s="7">
        <v>120000</v>
      </c>
    </row>
    <row r="38" spans="1:10" ht="15.75" x14ac:dyDescent="0.25">
      <c r="A38" s="6">
        <v>2503.6019999999999</v>
      </c>
      <c r="B38" s="6" t="s">
        <v>35</v>
      </c>
      <c r="C38" s="6" t="s">
        <v>23</v>
      </c>
      <c r="D38" s="5">
        <v>316</v>
      </c>
      <c r="E38" s="7">
        <v>240.21</v>
      </c>
      <c r="F38" s="7">
        <f t="shared" si="0"/>
        <v>75906.36</v>
      </c>
      <c r="G38" s="7">
        <v>532</v>
      </c>
      <c r="H38" s="7">
        <v>168112</v>
      </c>
      <c r="I38" s="7">
        <v>95</v>
      </c>
      <c r="J38" s="7">
        <v>30020</v>
      </c>
    </row>
    <row r="39" spans="1:10" ht="15.75" x14ac:dyDescent="0.25">
      <c r="A39" s="6">
        <v>2503.6019999999999</v>
      </c>
      <c r="B39" s="6" t="s">
        <v>36</v>
      </c>
      <c r="C39" s="6" t="s">
        <v>23</v>
      </c>
      <c r="D39" s="5">
        <v>10</v>
      </c>
      <c r="E39" s="7">
        <v>945.7</v>
      </c>
      <c r="F39" s="7">
        <f t="shared" si="0"/>
        <v>9457</v>
      </c>
      <c r="G39" s="7">
        <v>3352</v>
      </c>
      <c r="H39" s="7">
        <v>33520</v>
      </c>
      <c r="I39" s="7">
        <v>500</v>
      </c>
      <c r="J39" s="7">
        <v>5000</v>
      </c>
    </row>
    <row r="40" spans="1:10" ht="15.75" x14ac:dyDescent="0.25">
      <c r="A40" s="6">
        <v>2503.6019999999999</v>
      </c>
      <c r="B40" s="6" t="s">
        <v>37</v>
      </c>
      <c r="C40" s="6" t="s">
        <v>23</v>
      </c>
      <c r="D40" s="5">
        <v>5</v>
      </c>
      <c r="E40" s="7">
        <v>277.77999999999997</v>
      </c>
      <c r="F40" s="7">
        <f t="shared" si="0"/>
        <v>1388.8999999999999</v>
      </c>
      <c r="G40" s="7">
        <v>615</v>
      </c>
      <c r="H40" s="7">
        <v>3075</v>
      </c>
      <c r="I40" s="7">
        <v>350</v>
      </c>
      <c r="J40" s="7">
        <v>1750</v>
      </c>
    </row>
    <row r="41" spans="1:10" ht="15.75" x14ac:dyDescent="0.25">
      <c r="A41" s="6">
        <v>2503.6019999999999</v>
      </c>
      <c r="B41" s="6" t="s">
        <v>38</v>
      </c>
      <c r="C41" s="6" t="s">
        <v>23</v>
      </c>
      <c r="D41" s="5">
        <v>2</v>
      </c>
      <c r="E41" s="7">
        <v>5388.89</v>
      </c>
      <c r="F41" s="7">
        <f t="shared" si="0"/>
        <v>10777.78</v>
      </c>
      <c r="G41" s="7">
        <v>24622</v>
      </c>
      <c r="H41" s="7">
        <v>49244</v>
      </c>
      <c r="I41" s="7">
        <v>5500</v>
      </c>
      <c r="J41" s="7">
        <v>11000</v>
      </c>
    </row>
    <row r="42" spans="1:10" ht="15.75" x14ac:dyDescent="0.25">
      <c r="A42" s="6">
        <v>2503.6019999999999</v>
      </c>
      <c r="B42" s="6" t="s">
        <v>39</v>
      </c>
      <c r="C42" s="6" t="s">
        <v>23</v>
      </c>
      <c r="D42" s="5">
        <v>2</v>
      </c>
      <c r="E42" s="7">
        <v>6666.67</v>
      </c>
      <c r="F42" s="7">
        <f t="shared" si="0"/>
        <v>13333.34</v>
      </c>
      <c r="G42" s="7">
        <v>30777</v>
      </c>
      <c r="H42" s="7">
        <v>61554</v>
      </c>
      <c r="I42" s="7">
        <v>7000</v>
      </c>
      <c r="J42" s="7">
        <v>14000</v>
      </c>
    </row>
    <row r="43" spans="1:10" ht="15.75" x14ac:dyDescent="0.25">
      <c r="A43" s="6">
        <v>2503.6019999999999</v>
      </c>
      <c r="B43" s="6" t="s">
        <v>40</v>
      </c>
      <c r="C43" s="6" t="s">
        <v>23</v>
      </c>
      <c r="D43" s="5">
        <v>1</v>
      </c>
      <c r="E43" s="7">
        <v>12222.22</v>
      </c>
      <c r="F43" s="7">
        <f t="shared" si="0"/>
        <v>12222.22</v>
      </c>
      <c r="G43" s="7">
        <v>36933</v>
      </c>
      <c r="H43" s="7">
        <v>36933</v>
      </c>
      <c r="I43" s="7">
        <v>12500</v>
      </c>
      <c r="J43" s="7">
        <v>12500</v>
      </c>
    </row>
    <row r="44" spans="1:10" ht="15.75" x14ac:dyDescent="0.25">
      <c r="A44" s="6" t="s">
        <v>48</v>
      </c>
      <c r="B44" s="6" t="s">
        <v>51</v>
      </c>
      <c r="C44" s="6" t="s">
        <v>23</v>
      </c>
      <c r="D44" s="5">
        <v>1</v>
      </c>
      <c r="E44" s="12">
        <v>50000</v>
      </c>
      <c r="F44" s="13">
        <f t="shared" si="0"/>
        <v>50000</v>
      </c>
      <c r="G44" s="12">
        <v>50000</v>
      </c>
      <c r="H44" s="13">
        <v>50000</v>
      </c>
      <c r="I44" s="12">
        <v>50000</v>
      </c>
      <c r="J44" s="13">
        <v>50000</v>
      </c>
    </row>
    <row r="45" spans="1:10" ht="31.5" customHeight="1" x14ac:dyDescent="0.25">
      <c r="A45" s="25" t="s">
        <v>53</v>
      </c>
      <c r="B45" s="26"/>
      <c r="C45" s="26"/>
      <c r="D45" s="27"/>
      <c r="E45" s="17">
        <f>SUM(F6:F44)</f>
        <v>3328465.0978999981</v>
      </c>
      <c r="F45" s="18"/>
      <c r="G45" s="17">
        <f>SUM(H6:H44)</f>
        <v>9521021.1500000022</v>
      </c>
      <c r="H45" s="18"/>
      <c r="I45" s="17">
        <f>SUM(J6:J44)</f>
        <v>5153087.2674999991</v>
      </c>
      <c r="J45" s="18"/>
    </row>
  </sheetData>
  <mergeCells count="10">
    <mergeCell ref="G4:H4"/>
    <mergeCell ref="I4:J4"/>
    <mergeCell ref="G45:H45"/>
    <mergeCell ref="I45:J45"/>
    <mergeCell ref="A1:J1"/>
    <mergeCell ref="A2:J2"/>
    <mergeCell ref="A3:J3"/>
    <mergeCell ref="E45:F45"/>
    <mergeCell ref="A45:D45"/>
    <mergeCell ref="E4:F4"/>
  </mergeCells>
  <pageMargins left="0.7" right="0.7" top="0.75" bottom="0.75" header="0.3" footer="0.3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AC655166BF46BDE64D2955422826" ma:contentTypeVersion="19" ma:contentTypeDescription="Create a new document." ma:contentTypeScope="" ma:versionID="32617de1605aaccb4c0a38f99ce41c8a">
  <xsd:schema xmlns:xsd="http://www.w3.org/2001/XMLSchema" xmlns:xs="http://www.w3.org/2001/XMLSchema" xmlns:p="http://schemas.microsoft.com/office/2006/metadata/properties" xmlns:ns1="http://schemas.microsoft.com/sharepoint/v3" xmlns:ns2="926a17e6-f857-4f36-a0cf-6aeb21230cdf" xmlns:ns3="ca1c673c-5ca3-4a05-9f09-f15bea49d2c4" targetNamespace="http://schemas.microsoft.com/office/2006/metadata/properties" ma:root="true" ma:fieldsID="4c331b76eeed2c2ad8d0dd1001c90320" ns1:_="" ns2:_="" ns3:_="">
    <xsd:import namespace="http://schemas.microsoft.com/sharepoint/v3"/>
    <xsd:import namespace="926a17e6-f857-4f36-a0cf-6aeb21230cdf"/>
    <xsd:import namespace="ca1c673c-5ca3-4a05-9f09-f15bea49d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a17e6-f857-4f36-a0cf-6aeb21230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673c-5ca3-4a05-9f09-f15bea49d2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94a614-9cb3-4256-84d3-3f706fca3e0f}" ma:internalName="TaxCatchAll" ma:showField="CatchAllData" ma:web="ca1c673c-5ca3-4a05-9f09-f15bea49d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a1c673c-5ca3-4a05-9f09-f15bea49d2c4" xsi:nil="true"/>
    <_ip_UnifiedCompliancePolicyProperties xmlns="http://schemas.microsoft.com/sharepoint/v3" xsi:nil="true"/>
    <lcf76f155ced4ddcb4097134ff3c332f xmlns="926a17e6-f857-4f36-a0cf-6aeb21230c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A38DAB-7042-4E03-B85E-01D15996E0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CCB861-9B09-497A-967B-992474B2E6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6a17e6-f857-4f36-a0cf-6aeb21230cdf"/>
    <ds:schemaRef ds:uri="ca1c673c-5ca3-4a05-9f09-f15bea49d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2B35B4-00B2-47C7-AC97-584CF9B3296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a1c673c-5ca3-4a05-9f09-f15bea49d2c4"/>
    <ds:schemaRef ds:uri="926a17e6-f857-4f36-a0cf-6aeb21230c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Holifield, Luke (CI-StPaul)</dc:creator>
  <cp:lastModifiedBy>Queenie Tran</cp:lastModifiedBy>
  <cp:lastPrinted>2025-02-26T19:24:31Z</cp:lastPrinted>
  <dcterms:created xsi:type="dcterms:W3CDTF">2020-11-05T20:49:42Z</dcterms:created>
  <dcterms:modified xsi:type="dcterms:W3CDTF">2025-04-09T20:21:12Z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0x010100E7ADAC655166BF46BDE64D2955422826</vt:lpwstr>
  </property>
  <property fmtid="{D5CDD505-2E9C-101B-9397-08002B2CF9AE}" pid="3" name="MediaServiceImageTags">
    <vt:lpwstr/>
  </property>
</Properties>
</file>