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608-21-RFB-SPWRS-VARIOUS PAVING PROJECTS-BOUNKHEANA C/"/>
    </mc:Choice>
  </mc:AlternateContent>
  <xr:revisionPtr revIDLastSave="49" documentId="8_{E120E2F1-0B28-4C82-844B-3006C4A11AB9}" xr6:coauthVersionLast="47" xr6:coauthVersionMax="47" xr10:uidLastSave="{CC02D83B-ADD2-490D-A91E-588C27C800DA}"/>
  <bookViews>
    <workbookView xWindow="28680" yWindow="-120" windowWidth="29040" windowHeight="15840" xr2:uid="{9FA8D7B4-BE91-41CE-9E4D-6BBDD6A14D14}"/>
  </bookViews>
  <sheets>
    <sheet name="Bid Tab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3" l="1"/>
  <c r="I5" i="3"/>
  <c r="J25" i="3" l="1"/>
  <c r="L25" i="3"/>
  <c r="N25" i="3"/>
  <c r="P25" i="3"/>
  <c r="G23" i="3" l="1"/>
  <c r="G20" i="3"/>
  <c r="G21" i="3"/>
  <c r="I21" i="3" s="1"/>
  <c r="G9" i="3" l="1"/>
  <c r="I9" i="3" s="1"/>
  <c r="G14" i="3"/>
  <c r="I14" i="3" s="1"/>
  <c r="G16" i="3"/>
  <c r="I16" i="3" s="1"/>
  <c r="F10" i="3"/>
  <c r="G7" i="3"/>
  <c r="I7" i="3" s="1"/>
  <c r="E10" i="3"/>
  <c r="G8" i="3"/>
  <c r="I8" i="3" s="1"/>
  <c r="G12" i="3"/>
  <c r="I12" i="3" s="1"/>
  <c r="G13" i="3"/>
  <c r="I13" i="3" s="1"/>
  <c r="G17" i="3"/>
  <c r="I17" i="3" s="1"/>
  <c r="G19" i="3"/>
  <c r="I19" i="3" s="1"/>
  <c r="I20" i="3"/>
  <c r="G22" i="3"/>
  <c r="I22" i="3" s="1"/>
  <c r="I23" i="3"/>
  <c r="G24" i="3"/>
  <c r="G6" i="3"/>
  <c r="I6" i="3" s="1"/>
  <c r="G10" i="3" l="1"/>
  <c r="I10" i="3" s="1"/>
  <c r="G18" i="3"/>
  <c r="I18" i="3" s="1"/>
  <c r="G11" i="3"/>
  <c r="I11" i="3" s="1"/>
  <c r="G15" i="3" l="1"/>
  <c r="I15" i="3" s="1"/>
  <c r="H25" i="3" s="1"/>
</calcChain>
</file>

<file path=xl/sharedStrings.xml><?xml version="1.0" encoding="utf-8"?>
<sst xmlns="http://schemas.openxmlformats.org/spreadsheetml/2006/main" count="65" uniqueCount="46">
  <si>
    <t>EACH</t>
  </si>
  <si>
    <t>SAWING CONCRETE PAVEMENT (FULL DEPTH)</t>
  </si>
  <si>
    <t>L F</t>
  </si>
  <si>
    <t>SAWING BIT PAVEMENT (FULL DEPTH)</t>
  </si>
  <si>
    <t>S Y</t>
  </si>
  <si>
    <t>REMOVE BITUMINOUS PAVEMENT</t>
  </si>
  <si>
    <t>REMOVE CONCRETE CURB</t>
  </si>
  <si>
    <t>EXCAVATION - COMMON</t>
  </si>
  <si>
    <t>C Y</t>
  </si>
  <si>
    <t>AGGREGATE BASE (CV) CLASS 5</t>
  </si>
  <si>
    <t>BITUMINOUS MATERIAL FOR TACK COAT</t>
  </si>
  <si>
    <t>GAL</t>
  </si>
  <si>
    <t>TON</t>
  </si>
  <si>
    <t>TYPE SP 9.5 WEARING COURSE MIXTURE (3,C)</t>
  </si>
  <si>
    <t>ADJUST MANHOLE (FITTED STEEL RING)</t>
  </si>
  <si>
    <t>S F</t>
  </si>
  <si>
    <t>6" CONCRETE WALK</t>
  </si>
  <si>
    <t>CONCRETE CURB AND GUTTER DESIGN B618</t>
  </si>
  <si>
    <t>TRUNCATED RADIUS DOMES</t>
  </si>
  <si>
    <t>Intersections</t>
  </si>
  <si>
    <t>REMOVE CONCRETE WALK</t>
  </si>
  <si>
    <t xml:space="preserve">S F </t>
  </si>
  <si>
    <t>MILL BITUMINOUS SURFACE (2")</t>
  </si>
  <si>
    <t>4" SOLID LINE MULTI-COMPONENT</t>
  </si>
  <si>
    <t>PAVEMENT MESSAGE MULTI-COMPONENT</t>
  </si>
  <si>
    <t>4" DASHED LINE MULTI-COMPONENT</t>
  </si>
  <si>
    <t>TRAFFIC CONTROL</t>
  </si>
  <si>
    <t xml:space="preserve">2025 SPRWS PAVING PROJECTS </t>
  </si>
  <si>
    <t>LS</t>
  </si>
  <si>
    <t>Larpenteur</t>
  </si>
  <si>
    <t xml:space="preserve">MOBILIZATION </t>
  </si>
  <si>
    <t>Total</t>
  </si>
  <si>
    <t>BITUMINOUS PATCHING MIXTURE</t>
  </si>
  <si>
    <t>BID FORM SUMMARY FOR EVENT #1608</t>
  </si>
  <si>
    <t>FPI Paving</t>
  </si>
  <si>
    <t>Unit Price</t>
  </si>
  <si>
    <t xml:space="preserve">Total Amount </t>
  </si>
  <si>
    <t>Bituminous Roadway</t>
  </si>
  <si>
    <t>Urban Companies</t>
  </si>
  <si>
    <t>Minnesota Paving</t>
  </si>
  <si>
    <t>Park Construction Co</t>
  </si>
  <si>
    <t>Line #</t>
  </si>
  <si>
    <t>Bid Item</t>
  </si>
  <si>
    <t>Description</t>
  </si>
  <si>
    <t xml:space="preserve">Unit </t>
  </si>
  <si>
    <t xml:space="preserve">TOTAL BID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</si>
</sst>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_);_(* \(#,##0.0\);_(* &quot;-&quot;??_);_(@_)"/>
  </numFmts>
  <fonts count="2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wrapText="1"/>
    </xf>
    <xf numFmtId="164" fontId="19" fillId="0" borderId="1" xfId="1" applyNumberFormat="1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" fontId="19" fillId="0" borderId="0" xfId="0" applyNumberFormat="1" applyFont="1" applyAlignment="1">
      <alignment wrapText="1"/>
    </xf>
    <xf numFmtId="165" fontId="19" fillId="0" borderId="0" xfId="0" applyNumberFormat="1" applyFont="1" applyAlignment="1">
      <alignment horizontal="right" wrapText="1"/>
    </xf>
    <xf numFmtId="165" fontId="19" fillId="0" borderId="1" xfId="43" applyNumberFormat="1" applyFont="1" applyFill="1" applyBorder="1" applyAlignment="1">
      <alignment horizontal="right" vertical="center" wrapText="1"/>
    </xf>
    <xf numFmtId="166" fontId="19" fillId="0" borderId="1" xfId="1" applyNumberFormat="1" applyFont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center" vertical="center" wrapText="1"/>
    </xf>
    <xf numFmtId="43" fontId="19" fillId="0" borderId="1" xfId="1" applyFont="1" applyFill="1" applyBorder="1" applyAlignment="1">
      <alignment horizontal="center" vertical="center" wrapText="1"/>
    </xf>
    <xf numFmtId="2" fontId="19" fillId="0" borderId="1" xfId="1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3" fontId="19" fillId="0" borderId="1" xfId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165" fontId="20" fillId="0" borderId="15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wrapText="1"/>
    </xf>
    <xf numFmtId="165" fontId="19" fillId="0" borderId="15" xfId="43" applyNumberFormat="1" applyFont="1" applyFill="1" applyBorder="1" applyAlignment="1">
      <alignment horizontal="right" vertical="center" wrapText="1"/>
    </xf>
    <xf numFmtId="0" fontId="20" fillId="0" borderId="16" xfId="0" applyFont="1" applyBorder="1" applyAlignment="1">
      <alignment wrapText="1"/>
    </xf>
    <xf numFmtId="0" fontId="20" fillId="0" borderId="17" xfId="0" applyFont="1" applyBorder="1" applyAlignment="1">
      <alignment horizontal="center" wrapText="1"/>
    </xf>
    <xf numFmtId="165" fontId="18" fillId="33" borderId="17" xfId="0" applyNumberFormat="1" applyFont="1" applyFill="1" applyBorder="1" applyAlignment="1">
      <alignment horizontal="center" wrapText="1"/>
    </xf>
    <xf numFmtId="165" fontId="18" fillId="33" borderId="18" xfId="0" applyNumberFormat="1" applyFont="1" applyFill="1" applyBorder="1" applyAlignment="1">
      <alignment horizont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EDD3-D420-4FEA-A618-F3750226C046}">
  <dimension ref="A1:Q25"/>
  <sheetViews>
    <sheetView tabSelected="1" zoomScale="98" zoomScaleNormal="98" workbookViewId="0">
      <selection sqref="A1:Q1"/>
    </sheetView>
  </sheetViews>
  <sheetFormatPr defaultColWidth="9.140625" defaultRowHeight="15" x14ac:dyDescent="0.25"/>
  <cols>
    <col min="1" max="1" width="3.5703125" style="1" customWidth="1"/>
    <col min="2" max="2" width="8.28515625" style="1" customWidth="1"/>
    <col min="3" max="3" width="32" style="1" customWidth="1"/>
    <col min="4" max="4" width="5.85546875" style="1" bestFit="1" customWidth="1"/>
    <col min="5" max="5" width="7.85546875" style="1" customWidth="1"/>
    <col min="6" max="6" width="9.7109375" style="1" customWidth="1"/>
    <col min="7" max="7" width="11.42578125" style="7" customWidth="1"/>
    <col min="8" max="8" width="16.28515625" style="8" customWidth="1"/>
    <col min="9" max="9" width="18.28515625" style="8" customWidth="1"/>
    <col min="10" max="17" width="16.28515625" style="1" customWidth="1"/>
    <col min="18" max="16384" width="9.140625" style="1"/>
  </cols>
  <sheetData>
    <row r="1" spans="1:17" ht="27" customHeight="1" x14ac:dyDescent="0.25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27.75" customHeight="1" x14ac:dyDescent="0.25">
      <c r="A2" s="18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</row>
    <row r="3" spans="1:17" ht="27.75" customHeight="1" x14ac:dyDescent="0.25">
      <c r="A3" s="18"/>
      <c r="B3" s="19"/>
      <c r="C3" s="19"/>
      <c r="D3" s="19"/>
      <c r="E3" s="19"/>
      <c r="F3" s="19"/>
      <c r="G3" s="19"/>
      <c r="H3" s="19" t="s">
        <v>34</v>
      </c>
      <c r="I3" s="19"/>
      <c r="J3" s="19" t="s">
        <v>37</v>
      </c>
      <c r="K3" s="19"/>
      <c r="L3" s="19" t="s">
        <v>38</v>
      </c>
      <c r="M3" s="19"/>
      <c r="N3" s="19" t="s">
        <v>39</v>
      </c>
      <c r="O3" s="19"/>
      <c r="P3" s="19" t="s">
        <v>40</v>
      </c>
      <c r="Q3" s="20"/>
    </row>
    <row r="4" spans="1:17" s="3" customFormat="1" ht="34.5" customHeight="1" x14ac:dyDescent="0.2">
      <c r="A4" s="22" t="s">
        <v>41</v>
      </c>
      <c r="B4" s="5" t="s">
        <v>42</v>
      </c>
      <c r="C4" s="5" t="s">
        <v>43</v>
      </c>
      <c r="D4" s="5" t="s">
        <v>44</v>
      </c>
      <c r="E4" s="5" t="s">
        <v>29</v>
      </c>
      <c r="F4" s="5" t="s">
        <v>19</v>
      </c>
      <c r="G4" s="6" t="s">
        <v>31</v>
      </c>
      <c r="H4" s="14" t="s">
        <v>35</v>
      </c>
      <c r="I4" s="14" t="s">
        <v>36</v>
      </c>
      <c r="J4" s="14" t="s">
        <v>35</v>
      </c>
      <c r="K4" s="14" t="s">
        <v>36</v>
      </c>
      <c r="L4" s="14" t="s">
        <v>35</v>
      </c>
      <c r="M4" s="14" t="s">
        <v>36</v>
      </c>
      <c r="N4" s="14" t="s">
        <v>35</v>
      </c>
      <c r="O4" s="14" t="s">
        <v>36</v>
      </c>
      <c r="P4" s="14" t="s">
        <v>35</v>
      </c>
      <c r="Q4" s="23" t="s">
        <v>36</v>
      </c>
    </row>
    <row r="5" spans="1:17" s="3" customFormat="1" x14ac:dyDescent="0.2">
      <c r="A5" s="24">
        <v>1</v>
      </c>
      <c r="B5" s="4">
        <v>2021.501</v>
      </c>
      <c r="C5" s="4" t="s">
        <v>30</v>
      </c>
      <c r="D5" s="4" t="s">
        <v>28</v>
      </c>
      <c r="E5" s="13">
        <v>0.5</v>
      </c>
      <c r="F5" s="13">
        <v>0.5</v>
      </c>
      <c r="G5" s="10">
        <v>1</v>
      </c>
      <c r="H5" s="9">
        <v>8500</v>
      </c>
      <c r="I5" s="9">
        <f>H5*G5</f>
        <v>8500</v>
      </c>
      <c r="J5" s="9">
        <v>25000</v>
      </c>
      <c r="K5" s="9">
        <v>25000</v>
      </c>
      <c r="L5" s="9">
        <v>71000</v>
      </c>
      <c r="M5" s="9">
        <v>71000</v>
      </c>
      <c r="N5" s="9">
        <v>9500</v>
      </c>
      <c r="O5" s="9">
        <v>9500</v>
      </c>
      <c r="P5" s="9">
        <v>50500</v>
      </c>
      <c r="Q5" s="25">
        <v>50500</v>
      </c>
    </row>
    <row r="6" spans="1:17" s="3" customFormat="1" x14ac:dyDescent="0.2">
      <c r="A6" s="24">
        <v>2</v>
      </c>
      <c r="B6" s="4">
        <v>2104.502</v>
      </c>
      <c r="C6" s="4" t="s">
        <v>22</v>
      </c>
      <c r="D6" s="4" t="s">
        <v>4</v>
      </c>
      <c r="E6" s="2">
        <v>5500</v>
      </c>
      <c r="F6" s="2">
        <v>0</v>
      </c>
      <c r="G6" s="10">
        <f>SUM(E6:F6)</f>
        <v>5500</v>
      </c>
      <c r="H6" s="9">
        <v>2.85</v>
      </c>
      <c r="I6" s="9">
        <f t="shared" ref="I6:I21" si="0">H6*G6</f>
        <v>15675</v>
      </c>
      <c r="J6" s="9">
        <v>4.5</v>
      </c>
      <c r="K6" s="9">
        <v>24750</v>
      </c>
      <c r="L6" s="9">
        <v>3.6</v>
      </c>
      <c r="M6" s="9">
        <v>19800</v>
      </c>
      <c r="N6" s="9">
        <v>2.87</v>
      </c>
      <c r="O6" s="9">
        <v>15785</v>
      </c>
      <c r="P6" s="9">
        <v>3.95</v>
      </c>
      <c r="Q6" s="25">
        <v>21725</v>
      </c>
    </row>
    <row r="7" spans="1:17" s="3" customFormat="1" ht="25.5" x14ac:dyDescent="0.2">
      <c r="A7" s="24">
        <v>3</v>
      </c>
      <c r="B7" s="4">
        <v>2104.502</v>
      </c>
      <c r="C7" s="4" t="s">
        <v>1</v>
      </c>
      <c r="D7" s="4" t="s">
        <v>2</v>
      </c>
      <c r="E7" s="2">
        <v>0</v>
      </c>
      <c r="F7" s="2">
        <v>25</v>
      </c>
      <c r="G7" s="10">
        <f>SUM(E7:F7)</f>
        <v>25</v>
      </c>
      <c r="H7" s="9">
        <v>6</v>
      </c>
      <c r="I7" s="9">
        <f t="shared" si="0"/>
        <v>150</v>
      </c>
      <c r="J7" s="9">
        <v>7.5</v>
      </c>
      <c r="K7" s="9">
        <v>187.5</v>
      </c>
      <c r="L7" s="9">
        <v>25</v>
      </c>
      <c r="M7" s="9">
        <v>625</v>
      </c>
      <c r="N7" s="9">
        <v>4.22</v>
      </c>
      <c r="O7" s="9">
        <v>105.5</v>
      </c>
      <c r="P7" s="9">
        <v>39</v>
      </c>
      <c r="Q7" s="25">
        <v>975</v>
      </c>
    </row>
    <row r="8" spans="1:17" s="3" customFormat="1" x14ac:dyDescent="0.2">
      <c r="A8" s="24">
        <v>4</v>
      </c>
      <c r="B8" s="4">
        <v>2104.502</v>
      </c>
      <c r="C8" s="4" t="s">
        <v>3</v>
      </c>
      <c r="D8" s="4" t="s">
        <v>2</v>
      </c>
      <c r="E8" s="2">
        <v>0</v>
      </c>
      <c r="F8" s="2">
        <v>100</v>
      </c>
      <c r="G8" s="10">
        <f>SUM(E8:F8)</f>
        <v>100</v>
      </c>
      <c r="H8" s="9">
        <v>3</v>
      </c>
      <c r="I8" s="9">
        <f t="shared" si="0"/>
        <v>300</v>
      </c>
      <c r="J8" s="9">
        <v>5</v>
      </c>
      <c r="K8" s="9">
        <v>500</v>
      </c>
      <c r="L8" s="9">
        <v>10</v>
      </c>
      <c r="M8" s="9">
        <v>1000</v>
      </c>
      <c r="N8" s="9">
        <v>4.22</v>
      </c>
      <c r="O8" s="9">
        <v>422</v>
      </c>
      <c r="P8" s="9">
        <v>6.5</v>
      </c>
      <c r="Q8" s="25">
        <v>650</v>
      </c>
    </row>
    <row r="9" spans="1:17" s="3" customFormat="1" x14ac:dyDescent="0.2">
      <c r="A9" s="24">
        <v>5</v>
      </c>
      <c r="B9" s="4">
        <v>2104.502</v>
      </c>
      <c r="C9" s="4" t="s">
        <v>20</v>
      </c>
      <c r="D9" s="4" t="s">
        <v>15</v>
      </c>
      <c r="E9" s="2">
        <v>0</v>
      </c>
      <c r="F9" s="2">
        <v>140</v>
      </c>
      <c r="G9" s="10">
        <f>ROUND(SUM(E9:F9),0)</f>
        <v>140</v>
      </c>
      <c r="H9" s="9">
        <v>9.35</v>
      </c>
      <c r="I9" s="9">
        <f t="shared" si="0"/>
        <v>1309</v>
      </c>
      <c r="J9" s="9">
        <v>12</v>
      </c>
      <c r="K9" s="9">
        <v>1680</v>
      </c>
      <c r="L9" s="9">
        <v>10</v>
      </c>
      <c r="M9" s="9">
        <v>1400</v>
      </c>
      <c r="N9" s="9">
        <v>2.96</v>
      </c>
      <c r="O9" s="9">
        <v>414.4</v>
      </c>
      <c r="P9" s="9">
        <v>23.85</v>
      </c>
      <c r="Q9" s="25">
        <v>3339</v>
      </c>
    </row>
    <row r="10" spans="1:17" s="3" customFormat="1" x14ac:dyDescent="0.2">
      <c r="A10" s="24">
        <v>6</v>
      </c>
      <c r="B10" s="4">
        <v>2104.5030000000002</v>
      </c>
      <c r="C10" s="4" t="s">
        <v>5</v>
      </c>
      <c r="D10" s="4" t="s">
        <v>4</v>
      </c>
      <c r="E10" s="2">
        <f>E8*3</f>
        <v>0</v>
      </c>
      <c r="F10" s="2">
        <f>(F8/3)*(3/(3^2))</f>
        <v>11.111111111111111</v>
      </c>
      <c r="G10" s="10">
        <f>ROUND(SUM(E10:F10),0)</f>
        <v>11</v>
      </c>
      <c r="H10" s="9">
        <v>30</v>
      </c>
      <c r="I10" s="9">
        <f t="shared" si="0"/>
        <v>330</v>
      </c>
      <c r="J10" s="9">
        <v>80</v>
      </c>
      <c r="K10" s="9">
        <v>880</v>
      </c>
      <c r="L10" s="9">
        <v>50</v>
      </c>
      <c r="M10" s="9">
        <v>550</v>
      </c>
      <c r="N10" s="9">
        <v>20.059999999999999</v>
      </c>
      <c r="O10" s="9">
        <v>220.66</v>
      </c>
      <c r="P10" s="9">
        <v>234.55</v>
      </c>
      <c r="Q10" s="25">
        <v>2580.0500000000002</v>
      </c>
    </row>
    <row r="11" spans="1:17" s="3" customFormat="1" x14ac:dyDescent="0.2">
      <c r="A11" s="24">
        <v>7</v>
      </c>
      <c r="B11" s="4">
        <v>2104.5030000000002</v>
      </c>
      <c r="C11" s="4" t="s">
        <v>6</v>
      </c>
      <c r="D11" s="4" t="s">
        <v>2</v>
      </c>
      <c r="E11" s="2">
        <v>0</v>
      </c>
      <c r="F11" s="2">
        <v>100</v>
      </c>
      <c r="G11" s="10">
        <f>SUM(E11:F11)</f>
        <v>100</v>
      </c>
      <c r="H11" s="9">
        <v>30</v>
      </c>
      <c r="I11" s="9">
        <f t="shared" si="0"/>
        <v>3000</v>
      </c>
      <c r="J11" s="9">
        <v>20</v>
      </c>
      <c r="K11" s="9">
        <v>2000</v>
      </c>
      <c r="L11" s="9">
        <v>50</v>
      </c>
      <c r="M11" s="9">
        <v>5000</v>
      </c>
      <c r="N11" s="9">
        <v>24.83</v>
      </c>
      <c r="O11" s="9">
        <v>2483</v>
      </c>
      <c r="P11" s="9">
        <v>64.099999999999994</v>
      </c>
      <c r="Q11" s="25">
        <v>6409.9999999999991</v>
      </c>
    </row>
    <row r="12" spans="1:17" s="3" customFormat="1" ht="25.5" x14ac:dyDescent="0.2">
      <c r="A12" s="24">
        <v>8</v>
      </c>
      <c r="B12" s="4">
        <v>2104.5030000000002</v>
      </c>
      <c r="C12" s="4" t="s">
        <v>14</v>
      </c>
      <c r="D12" s="4" t="s">
        <v>0</v>
      </c>
      <c r="E12" s="2">
        <v>8</v>
      </c>
      <c r="F12" s="2">
        <v>0</v>
      </c>
      <c r="G12" s="10">
        <f>SUM(E12:F12)</f>
        <v>8</v>
      </c>
      <c r="H12" s="9">
        <v>335</v>
      </c>
      <c r="I12" s="9">
        <f t="shared" si="0"/>
        <v>2680</v>
      </c>
      <c r="J12" s="9">
        <v>100</v>
      </c>
      <c r="K12" s="9">
        <v>800</v>
      </c>
      <c r="L12" s="9">
        <v>2000</v>
      </c>
      <c r="M12" s="9">
        <v>16000</v>
      </c>
      <c r="N12" s="9">
        <v>300.85000000000002</v>
      </c>
      <c r="O12" s="9">
        <v>2406.8000000000002</v>
      </c>
      <c r="P12" s="9">
        <v>340</v>
      </c>
      <c r="Q12" s="25">
        <v>2720</v>
      </c>
    </row>
    <row r="13" spans="1:17" s="3" customFormat="1" ht="25.5" x14ac:dyDescent="0.2">
      <c r="A13" s="24">
        <v>9</v>
      </c>
      <c r="B13" s="4">
        <v>2104.5030000000002</v>
      </c>
      <c r="C13" s="4" t="s">
        <v>10</v>
      </c>
      <c r="D13" s="4" t="s">
        <v>11</v>
      </c>
      <c r="E13" s="2">
        <v>330</v>
      </c>
      <c r="F13" s="2">
        <v>0</v>
      </c>
      <c r="G13" s="10">
        <f>SUM(E13:F13)</f>
        <v>330</v>
      </c>
      <c r="H13" s="9">
        <v>3.5</v>
      </c>
      <c r="I13" s="9">
        <f t="shared" si="0"/>
        <v>1155</v>
      </c>
      <c r="J13" s="9">
        <v>1</v>
      </c>
      <c r="K13" s="9">
        <v>330</v>
      </c>
      <c r="L13" s="9">
        <v>0.1</v>
      </c>
      <c r="M13" s="9">
        <v>33</v>
      </c>
      <c r="N13" s="9">
        <v>0.01</v>
      </c>
      <c r="O13" s="9">
        <v>3.3000000000000003</v>
      </c>
      <c r="P13" s="9">
        <v>6.9</v>
      </c>
      <c r="Q13" s="25">
        <v>2277</v>
      </c>
    </row>
    <row r="14" spans="1:17" s="3" customFormat="1" x14ac:dyDescent="0.2">
      <c r="A14" s="24">
        <v>10</v>
      </c>
      <c r="B14" s="4">
        <v>2104.5039999999999</v>
      </c>
      <c r="C14" s="4" t="s">
        <v>7</v>
      </c>
      <c r="D14" s="4" t="s">
        <v>8</v>
      </c>
      <c r="E14" s="2">
        <v>200</v>
      </c>
      <c r="F14" s="2">
        <v>0</v>
      </c>
      <c r="G14" s="10">
        <f>ROUND(SUM(E14:F14),0)</f>
        <v>200</v>
      </c>
      <c r="H14" s="9">
        <v>25</v>
      </c>
      <c r="I14" s="9">
        <f>H14*G14</f>
        <v>5000</v>
      </c>
      <c r="J14" s="9">
        <v>70</v>
      </c>
      <c r="K14" s="9">
        <v>14000</v>
      </c>
      <c r="L14" s="9">
        <v>100</v>
      </c>
      <c r="M14" s="9">
        <v>20000</v>
      </c>
      <c r="N14" s="9">
        <v>61.3</v>
      </c>
      <c r="O14" s="9">
        <v>12260</v>
      </c>
      <c r="P14" s="9">
        <v>78.45</v>
      </c>
      <c r="Q14" s="25">
        <v>15690</v>
      </c>
    </row>
    <row r="15" spans="1:17" s="3" customFormat="1" x14ac:dyDescent="0.2">
      <c r="A15" s="24">
        <v>11</v>
      </c>
      <c r="B15" s="4">
        <v>2104.5039999999999</v>
      </c>
      <c r="C15" s="4" t="s">
        <v>9</v>
      </c>
      <c r="D15" s="4" t="s">
        <v>8</v>
      </c>
      <c r="E15" s="2">
        <v>200</v>
      </c>
      <c r="F15" s="2">
        <v>0</v>
      </c>
      <c r="G15" s="10">
        <f>ROUND(SUM(E15:F15),0)</f>
        <v>200</v>
      </c>
      <c r="H15" s="9">
        <v>45</v>
      </c>
      <c r="I15" s="9">
        <f t="shared" si="0"/>
        <v>9000</v>
      </c>
      <c r="J15" s="9">
        <v>50</v>
      </c>
      <c r="K15" s="9">
        <v>10000</v>
      </c>
      <c r="L15" s="9">
        <v>100</v>
      </c>
      <c r="M15" s="9">
        <v>20000</v>
      </c>
      <c r="N15" s="9">
        <v>114.12</v>
      </c>
      <c r="O15" s="9">
        <v>22824</v>
      </c>
      <c r="P15" s="9">
        <v>104.5</v>
      </c>
      <c r="Q15" s="25">
        <v>20900</v>
      </c>
    </row>
    <row r="16" spans="1:17" s="3" customFormat="1" ht="25.5" x14ac:dyDescent="0.2">
      <c r="A16" s="24">
        <v>12</v>
      </c>
      <c r="B16" s="4">
        <v>2104.6030000000001</v>
      </c>
      <c r="C16" s="4" t="s">
        <v>13</v>
      </c>
      <c r="D16" s="4" t="s">
        <v>12</v>
      </c>
      <c r="E16" s="2">
        <v>615</v>
      </c>
      <c r="F16" s="2">
        <v>0</v>
      </c>
      <c r="G16" s="10">
        <f>ROUND(SUM(E16:F16),0)</f>
        <v>615</v>
      </c>
      <c r="H16" s="9">
        <v>115</v>
      </c>
      <c r="I16" s="9">
        <f t="shared" si="0"/>
        <v>70725</v>
      </c>
      <c r="J16" s="9">
        <v>77</v>
      </c>
      <c r="K16" s="9">
        <v>47355</v>
      </c>
      <c r="L16" s="9">
        <v>166.3</v>
      </c>
      <c r="M16" s="9">
        <v>102274.5</v>
      </c>
      <c r="N16" s="9">
        <v>160</v>
      </c>
      <c r="O16" s="9">
        <v>98400</v>
      </c>
      <c r="P16" s="9">
        <v>133.85</v>
      </c>
      <c r="Q16" s="25">
        <v>82317.75</v>
      </c>
    </row>
    <row r="17" spans="1:17" s="3" customFormat="1" x14ac:dyDescent="0.2">
      <c r="A17" s="24">
        <v>14</v>
      </c>
      <c r="B17" s="4">
        <v>2106.5070000000001</v>
      </c>
      <c r="C17" s="4" t="s">
        <v>16</v>
      </c>
      <c r="D17" s="4" t="s">
        <v>15</v>
      </c>
      <c r="E17" s="2">
        <v>0</v>
      </c>
      <c r="F17" s="2">
        <v>300</v>
      </c>
      <c r="G17" s="10">
        <f>SUM(E17:F17)</f>
        <v>300</v>
      </c>
      <c r="H17" s="9">
        <v>32</v>
      </c>
      <c r="I17" s="9">
        <f t="shared" si="0"/>
        <v>9600</v>
      </c>
      <c r="J17" s="9">
        <v>25.5</v>
      </c>
      <c r="K17" s="9">
        <v>7650</v>
      </c>
      <c r="L17" s="9">
        <v>50</v>
      </c>
      <c r="M17" s="9">
        <v>15000</v>
      </c>
      <c r="N17" s="9">
        <v>14.43</v>
      </c>
      <c r="O17" s="9">
        <v>4329</v>
      </c>
      <c r="P17" s="9">
        <v>88.85</v>
      </c>
      <c r="Q17" s="25">
        <v>26655</v>
      </c>
    </row>
    <row r="18" spans="1:17" s="3" customFormat="1" ht="25.5" x14ac:dyDescent="0.2">
      <c r="A18" s="24">
        <v>15</v>
      </c>
      <c r="B18" s="4">
        <v>2123.61</v>
      </c>
      <c r="C18" s="4" t="s">
        <v>17</v>
      </c>
      <c r="D18" s="4" t="s">
        <v>2</v>
      </c>
      <c r="E18" s="2">
        <v>0</v>
      </c>
      <c r="F18" s="2">
        <v>100</v>
      </c>
      <c r="G18" s="10">
        <f>SUM(E18:F18)</f>
        <v>100</v>
      </c>
      <c r="H18" s="9">
        <v>90</v>
      </c>
      <c r="I18" s="9">
        <f t="shared" si="0"/>
        <v>9000</v>
      </c>
      <c r="J18" s="9">
        <v>48</v>
      </c>
      <c r="K18" s="9">
        <v>4800</v>
      </c>
      <c r="L18" s="9">
        <v>200</v>
      </c>
      <c r="M18" s="9">
        <v>20000</v>
      </c>
      <c r="N18" s="9">
        <v>87.32</v>
      </c>
      <c r="O18" s="9">
        <v>8732</v>
      </c>
      <c r="P18" s="9">
        <v>334.8</v>
      </c>
      <c r="Q18" s="25">
        <v>33480</v>
      </c>
    </row>
    <row r="19" spans="1:17" s="3" customFormat="1" x14ac:dyDescent="0.2">
      <c r="A19" s="24">
        <v>18</v>
      </c>
      <c r="B19" s="4">
        <v>2215.5039999999999</v>
      </c>
      <c r="C19" s="4" t="s">
        <v>18</v>
      </c>
      <c r="D19" s="4" t="s">
        <v>21</v>
      </c>
      <c r="E19" s="2">
        <v>0</v>
      </c>
      <c r="F19" s="2">
        <v>265</v>
      </c>
      <c r="G19" s="10">
        <f>SUM(E19:F19)</f>
        <v>265</v>
      </c>
      <c r="H19" s="9">
        <v>70</v>
      </c>
      <c r="I19" s="9">
        <f t="shared" si="0"/>
        <v>18550</v>
      </c>
      <c r="J19" s="9">
        <v>50</v>
      </c>
      <c r="K19" s="9">
        <v>13250</v>
      </c>
      <c r="L19" s="9">
        <v>75</v>
      </c>
      <c r="M19" s="9">
        <v>19875</v>
      </c>
      <c r="N19" s="9">
        <v>17.55</v>
      </c>
      <c r="O19" s="9">
        <v>4650.75</v>
      </c>
      <c r="P19" s="9">
        <v>157.19999999999999</v>
      </c>
      <c r="Q19" s="25">
        <v>41658</v>
      </c>
    </row>
    <row r="20" spans="1:17" s="3" customFormat="1" x14ac:dyDescent="0.2">
      <c r="A20" s="24">
        <v>19</v>
      </c>
      <c r="B20" s="4">
        <v>2215.5070000000001</v>
      </c>
      <c r="C20" s="4" t="s">
        <v>23</v>
      </c>
      <c r="D20" s="4" t="s">
        <v>2</v>
      </c>
      <c r="E20" s="2">
        <v>3300</v>
      </c>
      <c r="F20" s="2">
        <v>0</v>
      </c>
      <c r="G20" s="10">
        <f>SUM(E20:F20)</f>
        <v>3300</v>
      </c>
      <c r="H20" s="9">
        <v>2.2999999999999998</v>
      </c>
      <c r="I20" s="9">
        <f t="shared" si="0"/>
        <v>7589.9999999999991</v>
      </c>
      <c r="J20" s="9">
        <v>3.5</v>
      </c>
      <c r="K20" s="9">
        <v>11550</v>
      </c>
      <c r="L20" s="9">
        <v>2.7</v>
      </c>
      <c r="M20" s="9">
        <v>8910</v>
      </c>
      <c r="N20" s="9">
        <v>2.11</v>
      </c>
      <c r="O20" s="9">
        <v>6963</v>
      </c>
      <c r="P20" s="9">
        <v>2.85</v>
      </c>
      <c r="Q20" s="25">
        <v>9405</v>
      </c>
    </row>
    <row r="21" spans="1:17" s="3" customFormat="1" x14ac:dyDescent="0.2">
      <c r="A21" s="24">
        <v>20</v>
      </c>
      <c r="B21" s="4">
        <v>2231.509</v>
      </c>
      <c r="C21" s="4" t="s">
        <v>32</v>
      </c>
      <c r="D21" s="4" t="s">
        <v>12</v>
      </c>
      <c r="E21" s="2">
        <v>0</v>
      </c>
      <c r="F21" s="2">
        <v>5</v>
      </c>
      <c r="G21" s="10">
        <f>ROUND(SUM(E21:F21),0)</f>
        <v>5</v>
      </c>
      <c r="H21" s="9">
        <v>395</v>
      </c>
      <c r="I21" s="9">
        <f t="shared" si="0"/>
        <v>1975</v>
      </c>
      <c r="J21" s="9">
        <v>600</v>
      </c>
      <c r="K21" s="9">
        <v>3000</v>
      </c>
      <c r="L21" s="9">
        <v>723</v>
      </c>
      <c r="M21" s="9">
        <v>3615</v>
      </c>
      <c r="N21" s="9">
        <v>450</v>
      </c>
      <c r="O21" s="9">
        <v>2250</v>
      </c>
      <c r="P21" s="9">
        <v>1360</v>
      </c>
      <c r="Q21" s="25">
        <v>6800</v>
      </c>
    </row>
    <row r="22" spans="1:17" s="3" customFormat="1" x14ac:dyDescent="0.2">
      <c r="A22" s="24">
        <v>21</v>
      </c>
      <c r="B22" s="4">
        <v>2231.6039999999998</v>
      </c>
      <c r="C22" s="4" t="s">
        <v>25</v>
      </c>
      <c r="D22" s="4" t="s">
        <v>2</v>
      </c>
      <c r="E22" s="2">
        <v>360</v>
      </c>
      <c r="F22" s="2">
        <v>0</v>
      </c>
      <c r="G22" s="10">
        <f>SUM(E22:F22)</f>
        <v>360</v>
      </c>
      <c r="H22" s="9">
        <v>2.2999999999999998</v>
      </c>
      <c r="I22" s="9">
        <f>H22*G22</f>
        <v>827.99999999999989</v>
      </c>
      <c r="J22" s="9">
        <v>3.5</v>
      </c>
      <c r="K22" s="9">
        <v>1260</v>
      </c>
      <c r="L22" s="9">
        <v>2.7</v>
      </c>
      <c r="M22" s="9">
        <v>972.00000000000011</v>
      </c>
      <c r="N22" s="9">
        <v>2.11</v>
      </c>
      <c r="O22" s="9">
        <v>759.59999999999991</v>
      </c>
      <c r="P22" s="9">
        <v>2.85</v>
      </c>
      <c r="Q22" s="25">
        <v>1026</v>
      </c>
    </row>
    <row r="23" spans="1:17" s="3" customFormat="1" ht="25.5" x14ac:dyDescent="0.2">
      <c r="A23" s="24">
        <v>22</v>
      </c>
      <c r="B23" s="4">
        <v>2232.5039999999999</v>
      </c>
      <c r="C23" s="4" t="s">
        <v>24</v>
      </c>
      <c r="D23" s="4" t="s">
        <v>2</v>
      </c>
      <c r="E23" s="11">
        <v>100</v>
      </c>
      <c r="F23" s="11">
        <v>0</v>
      </c>
      <c r="G23" s="12">
        <f>SUM(E23:F23)</f>
        <v>100</v>
      </c>
      <c r="H23" s="9">
        <v>15.35</v>
      </c>
      <c r="I23" s="9">
        <f>H23*G23</f>
        <v>1535</v>
      </c>
      <c r="J23" s="9">
        <v>70</v>
      </c>
      <c r="K23" s="9">
        <v>7000</v>
      </c>
      <c r="L23" s="9">
        <v>18.5</v>
      </c>
      <c r="M23" s="9">
        <v>1850</v>
      </c>
      <c r="N23" s="9">
        <v>14.54</v>
      </c>
      <c r="O23" s="9">
        <v>1454</v>
      </c>
      <c r="P23" s="9">
        <v>19.600000000000001</v>
      </c>
      <c r="Q23" s="25">
        <v>1960.0000000000002</v>
      </c>
    </row>
    <row r="24" spans="1:17" s="3" customFormat="1" ht="18.75" customHeight="1" x14ac:dyDescent="0.2">
      <c r="A24" s="24">
        <v>23</v>
      </c>
      <c r="B24" s="4">
        <v>2360.509</v>
      </c>
      <c r="C24" s="4" t="s">
        <v>26</v>
      </c>
      <c r="D24" s="4" t="s">
        <v>28</v>
      </c>
      <c r="E24" s="2">
        <v>1</v>
      </c>
      <c r="F24" s="2">
        <v>1</v>
      </c>
      <c r="G24" s="21">
        <f>SUM(E24:F24)</f>
        <v>2</v>
      </c>
      <c r="H24" s="9">
        <v>6000</v>
      </c>
      <c r="I24" s="9">
        <f>H24*G24</f>
        <v>12000</v>
      </c>
      <c r="J24" s="9">
        <v>2500</v>
      </c>
      <c r="K24" s="9">
        <v>5000</v>
      </c>
      <c r="L24" s="9">
        <v>1</v>
      </c>
      <c r="M24" s="9">
        <v>2</v>
      </c>
      <c r="N24" s="9">
        <v>4500</v>
      </c>
      <c r="O24" s="9">
        <v>9000</v>
      </c>
      <c r="P24" s="9">
        <v>4000</v>
      </c>
      <c r="Q24" s="25">
        <v>8000</v>
      </c>
    </row>
    <row r="25" spans="1:17" s="3" customFormat="1" ht="39" customHeight="1" thickBot="1" x14ac:dyDescent="0.35">
      <c r="A25" s="26">
        <v>24</v>
      </c>
      <c r="B25" s="27" t="s">
        <v>45</v>
      </c>
      <c r="C25" s="27"/>
      <c r="D25" s="27"/>
      <c r="E25" s="27"/>
      <c r="F25" s="27"/>
      <c r="G25" s="27"/>
      <c r="H25" s="28">
        <f>SUM(I5:I24)</f>
        <v>178902</v>
      </c>
      <c r="I25" s="28"/>
      <c r="J25" s="28">
        <f t="shared" ref="J25:Q25" si="1">SUM(K5:K24)</f>
        <v>180992.5</v>
      </c>
      <c r="K25" s="28"/>
      <c r="L25" s="28">
        <f t="shared" ref="L25:Q25" si="2">SUM(M5:M24)</f>
        <v>327906.5</v>
      </c>
      <c r="M25" s="28"/>
      <c r="N25" s="28">
        <f t="shared" ref="N25:Q25" si="3">SUM(O5:O24)</f>
        <v>202963.01</v>
      </c>
      <c r="O25" s="28"/>
      <c r="P25" s="28">
        <f t="shared" ref="P25:Q25" si="4">SUM(Q5:Q24)</f>
        <v>339067.8</v>
      </c>
      <c r="Q25" s="29"/>
    </row>
  </sheetData>
  <sortState xmlns:xlrd2="http://schemas.microsoft.com/office/spreadsheetml/2017/richdata2" ref="A5:I24">
    <sortCondition ref="B5:B24"/>
  </sortState>
  <mergeCells count="14">
    <mergeCell ref="J3:K3"/>
    <mergeCell ref="L3:M3"/>
    <mergeCell ref="N3:O3"/>
    <mergeCell ref="P3:Q3"/>
    <mergeCell ref="J25:K25"/>
    <mergeCell ref="L25:M25"/>
    <mergeCell ref="N25:O25"/>
    <mergeCell ref="P25:Q25"/>
    <mergeCell ref="H3:I3"/>
    <mergeCell ref="A3:G3"/>
    <mergeCell ref="A1:Q1"/>
    <mergeCell ref="A2:Q2"/>
    <mergeCell ref="H25:I25"/>
    <mergeCell ref="B25:G25"/>
  </mergeCells>
  <pageMargins left="0.7" right="0.7" top="0.75" bottom="0.75" header="0.3" footer="0.3"/>
  <pageSetup paperSize="9" scale="72" orientation="landscape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a17e6-f857-4f36-a0cf-6aeb21230cdf">
      <Terms xmlns="http://schemas.microsoft.com/office/infopath/2007/PartnerControls"/>
    </lcf76f155ced4ddcb4097134ff3c332f>
    <TaxCatchAll xmlns="ca1c673c-5ca3-4a05-9f09-f15bea49d2c4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B2BBE9-E796-4AC2-B45E-509EF256EC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16F7BF-8203-49EC-A02B-068C9B0DCF78}">
  <ds:schemaRefs>
    <ds:schemaRef ds:uri="http://schemas.microsoft.com/office/2006/metadata/properties"/>
    <ds:schemaRef ds:uri="http://schemas.microsoft.com/office/infopath/2007/PartnerControls"/>
    <ds:schemaRef ds:uri="926a17e6-f857-4f36-a0cf-6aeb21230cdf"/>
    <ds:schemaRef ds:uri="ca1c673c-5ca3-4a05-9f09-f15bea49d2c4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C4BD0FE-DD7D-4020-8C23-55071C7FD6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Elskamp</dc:creator>
  <cp:lastModifiedBy>Queenie Tran</cp:lastModifiedBy>
  <cp:lastPrinted>2025-06-17T19:41:18Z</cp:lastPrinted>
  <dcterms:created xsi:type="dcterms:W3CDTF">2025-04-22T18:09:00Z</dcterms:created>
  <dcterms:modified xsi:type="dcterms:W3CDTF">2025-08-01T19:25:10Z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0x010100E7ADAC655166BF46BDE64D2955422826</vt:lpwstr>
  </property>
</Properties>
</file>