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stpaulmn.sharepoint.com/sites/ProcurementProjects/Shared Documents/General/YEAR 2025/EVENTS IN 2025/EVENT 1629-21-RFB-PW-HW 280 SANITARY SEWER CROSSING-AARON HASS/"/>
    </mc:Choice>
  </mc:AlternateContent>
  <xr:revisionPtr revIDLastSave="211" documentId="8_{760183BB-EACB-41BF-8EB2-E58E060FFE54}" xr6:coauthVersionLast="47" xr6:coauthVersionMax="47" xr10:uidLastSave="{2633F55C-CEA1-4336-8B54-B31D031D6872}"/>
  <bookViews>
    <workbookView xWindow="-28920" yWindow="-120" windowWidth="29040" windowHeight="15840" tabRatio="558" xr2:uid="{00000000-000D-0000-FFFF-FFFF00000000}"/>
  </bookViews>
  <sheets>
    <sheet name="Blank" sheetId="4" r:id="rId1"/>
  </sheets>
  <definedNames>
    <definedName name="_xlnm.Print_Area" localSheetId="0">Blank!$A$1:$G$125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" i="4" l="1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53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94" i="4"/>
  <c r="I48" i="4"/>
  <c r="I47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9" i="4"/>
  <c r="I121" i="4" l="1"/>
  <c r="K121" i="4"/>
  <c r="M121" i="4"/>
  <c r="O121" i="4"/>
  <c r="I91" i="4"/>
  <c r="K91" i="4"/>
  <c r="M91" i="4"/>
  <c r="O91" i="4"/>
  <c r="O123" i="4" s="1"/>
  <c r="I50" i="4"/>
  <c r="K50" i="4"/>
  <c r="M50" i="4"/>
  <c r="O50" i="4"/>
  <c r="I123" i="4" l="1"/>
  <c r="I124" i="4"/>
  <c r="O124" i="4"/>
  <c r="M124" i="4"/>
  <c r="K124" i="4"/>
  <c r="K123" i="4"/>
  <c r="M123" i="4"/>
  <c r="G9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94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53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91" i="4" l="1"/>
  <c r="G50" i="4"/>
  <c r="G121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G124" i="4" l="1"/>
  <c r="G123" i="4"/>
  <c r="A53" i="4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4" i="4" l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</calcChain>
</file>

<file path=xl/sharedStrings.xml><?xml version="1.0" encoding="utf-8"?>
<sst xmlns="http://schemas.openxmlformats.org/spreadsheetml/2006/main" count="243" uniqueCount="119">
  <si>
    <t>Description</t>
  </si>
  <si>
    <t>Unit</t>
  </si>
  <si>
    <t>LUMP SUM</t>
  </si>
  <si>
    <t>No.</t>
  </si>
  <si>
    <t>Unit Price</t>
  </si>
  <si>
    <t>Extension</t>
  </si>
  <si>
    <t>DEWATERING</t>
  </si>
  <si>
    <t>EVENT #1629</t>
  </si>
  <si>
    <t>CITY OF ST. PAUL PROJECT NO. 25-S-2098</t>
  </si>
  <si>
    <t>TH 280 SANITARY SEWER CROSSING REPLACEMENT PROJECT</t>
  </si>
  <si>
    <t>Item</t>
  </si>
  <si>
    <t>Quantity</t>
  </si>
  <si>
    <t>TRAFFIC CONTROL</t>
  </si>
  <si>
    <t>MOBILIZATION (5% MAXIMUM)</t>
  </si>
  <si>
    <t>REMOVE CATCH BASIN OR MANHOLE</t>
  </si>
  <si>
    <t>EACH</t>
  </si>
  <si>
    <t>REMOVE CONCRETE CURB OR CURB AND GUTTER</t>
  </si>
  <si>
    <t>SAWING BITUMINOUS PAVEMENT (FULL DEPTH)</t>
  </si>
  <si>
    <t>SAWING CONCRETE PAVEMENT (FULL DEPTH)</t>
  </si>
  <si>
    <t>REMOVE CONCRETE DRIVEWAY PAVEMENT</t>
  </si>
  <si>
    <t>SQ. YD.</t>
  </si>
  <si>
    <t>REMOVE PAVEMENT</t>
  </si>
  <si>
    <t>STREET SWEEPING (WITH PICKUP BROOM)</t>
  </si>
  <si>
    <t>HOUR</t>
  </si>
  <si>
    <t>TON</t>
  </si>
  <si>
    <t>LEAN MIX BACKFILL - ABANDON SEWERS IN-PLACE</t>
  </si>
  <si>
    <t>CU. YD.</t>
  </si>
  <si>
    <t>BITUMINOUS MATERIAL FOR TACK COAT</t>
  </si>
  <si>
    <t>GALLON</t>
  </si>
  <si>
    <t>GRANULAR BACKFILL</t>
  </si>
  <si>
    <t>GRANULAR PIPE BEDDING</t>
  </si>
  <si>
    <t>TEMPORARY CONVEYANCE</t>
  </si>
  <si>
    <t>CLEAN AND TELEVISE SANITARY SEWER</t>
  </si>
  <si>
    <t>ADJUST FRAME AND RING CASTING</t>
  </si>
  <si>
    <t>CASTING ASSEMBLY</t>
  </si>
  <si>
    <t>CONCRETE CURB AND GUTTER</t>
  </si>
  <si>
    <t>CONCRETE DRIVEWAY PAVEMENT</t>
  </si>
  <si>
    <t>STORM DRAIN INLET PROTECTION</t>
  </si>
  <si>
    <t>COMMON TOPSOIL BORROW (LV)</t>
  </si>
  <si>
    <t>ROLLED EROSION PREVENTION PRODUCT, CAT. 20</t>
  </si>
  <si>
    <t>SEEDING</t>
  </si>
  <si>
    <t>ACRE</t>
  </si>
  <si>
    <t>SEED SOUTHERN BOULEVARD</t>
  </si>
  <si>
    <t>POUND</t>
  </si>
  <si>
    <t>****</t>
  </si>
  <si>
    <t>ALLOWANCE FOR SEWER REPAIRS (TIME AND MATERIAL)</t>
  </si>
  <si>
    <t>ALLOWANCE FOR POTHOLING UTILITIES (TIME AND MATERIAL)</t>
  </si>
  <si>
    <t>REMOVE PIPE SEWER - CIPP LINED</t>
  </si>
  <si>
    <t>CLEARING AND GRUBBING</t>
  </si>
  <si>
    <t>REMOVE CONCRETE WALK</t>
  </si>
  <si>
    <t>SQ FT.</t>
  </si>
  <si>
    <t>LIN. FT.</t>
  </si>
  <si>
    <t>REMOVE PIPE SEWER</t>
  </si>
  <si>
    <t>REMOVE CONCRETE MEDIAN BARRIER</t>
  </si>
  <si>
    <t>REMOVE PLATE BEAM RAIL</t>
  </si>
  <si>
    <t>2123.610</t>
  </si>
  <si>
    <t>TYPE SPWEB440F WEARING COURSE MIXTURE</t>
  </si>
  <si>
    <t>TYPE SPWEA340C WEARING COURSE MIXTURE</t>
  </si>
  <si>
    <t>TYPE SPNWB330C NON-WEARING COURSE MIXTURE</t>
  </si>
  <si>
    <t>AGGREGATE FOUNDATION FOR SEWERS</t>
  </si>
  <si>
    <t>15" RC SAFETY APRON</t>
  </si>
  <si>
    <t>15" RC PIPE SEWER DESIGN 3006 CLASS III</t>
  </si>
  <si>
    <t>GEOTEXTILE FILTER TYPE 4</t>
  </si>
  <si>
    <t>RANDOM RIPRAP CLASS III</t>
  </si>
  <si>
    <t>GRANULAR FILTER</t>
  </si>
  <si>
    <t>CONSTRUCT DRAINAGE STRUCTURE SD-48</t>
  </si>
  <si>
    <t>CONSTRUCT MANHOLE, DESIGN TYPE I</t>
  </si>
  <si>
    <t>FIELD CORE DRILL SANITARY SEWER CONNECTIONS</t>
  </si>
  <si>
    <t>CONSTRUCT 10" OUTSIDE DROP</t>
  </si>
  <si>
    <t>SEED SOUTHERN SHORTGRASS ROADSIDE</t>
  </si>
  <si>
    <t>SEED SOUTHERN TALLGRASS ROADSIDE</t>
  </si>
  <si>
    <t>SEDIMENT CONTROL LOGS</t>
  </si>
  <si>
    <t>SILT FENCE, TYPE MS</t>
  </si>
  <si>
    <t>COMMON EXCAVATION (P)</t>
  </si>
  <si>
    <t>INSTALL SIGN SPECIAL</t>
  </si>
  <si>
    <t>CONCRETE MEDIAN BARRIER &amp; GLARE SCREEN DES 8309 TYPE A</t>
  </si>
  <si>
    <t>RELOCATE PORTABLE PRECAST CONCRETE BARRIER</t>
  </si>
  <si>
    <t>FINE AGGREGATE BEDDING (LV)</t>
  </si>
  <si>
    <t>SELECT GRANULAR BORROW (LV)</t>
  </si>
  <si>
    <t>4" CONCRETE WALK</t>
  </si>
  <si>
    <t>SQ. FT.</t>
  </si>
  <si>
    <t>4" SOLID LINE PAINT</t>
  </si>
  <si>
    <t>12" SOLID LINE PAINT</t>
  </si>
  <si>
    <t>PAVEMENT MESSAGE PAINT</t>
  </si>
  <si>
    <t>ADJUST VALVE BOX</t>
  </si>
  <si>
    <t>16" DIP PIPE SEWER, CL 52</t>
  </si>
  <si>
    <t>8" PVC PIPE SEWER, SDR 26</t>
  </si>
  <si>
    <t>INSTALL SEWER COUPLING (6" DIA. OR LESS)</t>
  </si>
  <si>
    <t>4" PVC, SDR 26</t>
  </si>
  <si>
    <t>6" PVC, SDR 26</t>
  </si>
  <si>
    <t>AGGREGATE SURFACING, CLASS 5</t>
  </si>
  <si>
    <t xml:space="preserve">AGGREGATE BASE PLACED (CV), CLASS 5 </t>
  </si>
  <si>
    <t>15" CS PIPE SEWER</t>
  </si>
  <si>
    <t>15" CS PIPE APRON</t>
  </si>
  <si>
    <t>REMOVE PIPE APRON</t>
  </si>
  <si>
    <t>JACKING/RECEIVING PIT</t>
  </si>
  <si>
    <t>OBSTRUCTION REMOVAL</t>
  </si>
  <si>
    <t>30" STEEL CASING PIPE</t>
  </si>
  <si>
    <t xml:space="preserve">16" PVC PIPE SEWER, C900 DR 25 </t>
  </si>
  <si>
    <t>INSTALL SEWER COUPLING (12" DIA OR GREATER)</t>
  </si>
  <si>
    <t>16"X 12" REDUCER</t>
  </si>
  <si>
    <t>BASE BID</t>
  </si>
  <si>
    <t>SUBTOTAL BASE BID 
Please enter this amount on line response on Supplier Portal via www.stpaulbids.com</t>
  </si>
  <si>
    <t>SUBTOTAL ALTERNATE NO. 1
Please enter this amount on line response on Supplier Portal via www.stpaulbids.com</t>
  </si>
  <si>
    <t>SUBTOTAL ALTERNATE NO. 2
Please enter this amount on line response on Supplier Portal via www.stpaulbids.com</t>
  </si>
  <si>
    <t>TOTAL BASE BID + ALTERNATE NO. 1
Please enter this amount on line response on Supplier Portal via www.stpaulbids.com</t>
  </si>
  <si>
    <t>TOTAL BASE BID + ALTERNATE NO. 2
Please enter this amount on line response on Supplier Portal via www.stpaulbids.com</t>
  </si>
  <si>
    <t>ALTERNATE NO. 2 (TRENCHLESS SEWER INSTALLATION UNDER TH280)</t>
  </si>
  <si>
    <t>ALTERNATE NO. 1 (OPEN CUT SEWER INSTALLATION UNDER TH280)</t>
  </si>
  <si>
    <t>16" PVC PIPE SEWER, C900 CERTA-LOK</t>
  </si>
  <si>
    <t>REVISED BID FORM (REVISED VIA ADDENDUM 2)</t>
  </si>
  <si>
    <t>INSTALL SEWER COUPLING (8" DIA)</t>
  </si>
  <si>
    <t>15" PVC PIPE SEWER, SDR 26</t>
  </si>
  <si>
    <t>LIN FT.</t>
  </si>
  <si>
    <t>Veit&amp;Company</t>
  </si>
  <si>
    <t>Minger Construction</t>
  </si>
  <si>
    <t>Meyer Contracting</t>
  </si>
  <si>
    <t>S.M Hentges</t>
  </si>
  <si>
    <t>New Look Contracting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</si>
</sst>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i/>
      <sz val="11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10"/>
      <color theme="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name val="Geneva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4" fillId="0" borderId="0" applyNumberFormat="0" applyFont="0" applyFill="0" applyBorder="0" applyAlignment="0" applyProtection="0">
      <alignment textRotation="180"/>
    </xf>
    <xf numFmtId="44" fontId="15" fillId="0" borderId="0" applyFont="0" applyFill="0" applyBorder="0" applyAlignment="0" applyProtection="0"/>
    <xf numFmtId="0" fontId="16" fillId="0" borderId="0"/>
  </cellStyleXfs>
  <cellXfs count="120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10" fillId="0" borderId="0" xfId="0" applyFont="1"/>
    <xf numFmtId="165" fontId="7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44" fontId="4" fillId="0" borderId="0" xfId="3" applyFont="1"/>
    <xf numFmtId="0" fontId="9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right" vertical="center"/>
    </xf>
    <xf numFmtId="0" fontId="6" fillId="0" borderId="1" xfId="0" quotePrefix="1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164" fontId="11" fillId="3" borderId="21" xfId="0" applyNumberFormat="1" applyFont="1" applyFill="1" applyBorder="1" applyAlignment="1">
      <alignment horizontal="right"/>
    </xf>
    <xf numFmtId="0" fontId="9" fillId="2" borderId="15" xfId="0" applyFont="1" applyFill="1" applyBorder="1" applyAlignment="1">
      <alignment horizontal="center" vertical="center"/>
    </xf>
    <xf numFmtId="164" fontId="11" fillId="3" borderId="16" xfId="0" applyNumberFormat="1" applyFont="1" applyFill="1" applyBorder="1" applyAlignment="1">
      <alignment horizontal="right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11" fillId="3" borderId="24" xfId="0" applyNumberFormat="1" applyFont="1" applyFill="1" applyBorder="1" applyAlignment="1">
      <alignment horizontal="right"/>
    </xf>
    <xf numFmtId="0" fontId="9" fillId="2" borderId="26" xfId="0" applyFont="1" applyFill="1" applyBorder="1" applyAlignment="1">
      <alignment horizontal="center" vertical="center"/>
    </xf>
    <xf numFmtId="164" fontId="11" fillId="3" borderId="27" xfId="0" applyNumberFormat="1" applyFont="1" applyFill="1" applyBorder="1" applyAlignment="1">
      <alignment horizontal="right"/>
    </xf>
    <xf numFmtId="164" fontId="2" fillId="2" borderId="20" xfId="0" applyNumberFormat="1" applyFont="1" applyFill="1" applyBorder="1" applyAlignment="1">
      <alignment horizontal="center" vertical="center" wrapText="1"/>
    </xf>
    <xf numFmtId="164" fontId="2" fillId="2" borderId="20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wrapText="1"/>
    </xf>
    <xf numFmtId="0" fontId="12" fillId="0" borderId="24" xfId="0" applyFont="1" applyBorder="1" applyAlignment="1">
      <alignment horizontal="center" wrapText="1"/>
    </xf>
    <xf numFmtId="7" fontId="2" fillId="0" borderId="33" xfId="0" applyNumberFormat="1" applyFont="1" applyBorder="1" applyAlignment="1">
      <alignment horizontal="center" vertical="center" wrapText="1"/>
    </xf>
    <xf numFmtId="7" fontId="2" fillId="0" borderId="3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164" fontId="2" fillId="2" borderId="19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164" fontId="2" fillId="2" borderId="35" xfId="0" applyNumberFormat="1" applyFont="1" applyFill="1" applyBorder="1" applyAlignment="1">
      <alignment horizontal="center" vertical="center" wrapText="1"/>
    </xf>
    <xf numFmtId="164" fontId="2" fillId="2" borderId="23" xfId="0" applyNumberFormat="1" applyFont="1" applyFill="1" applyBorder="1" applyAlignment="1">
      <alignment vertical="center"/>
    </xf>
    <xf numFmtId="164" fontId="2" fillId="2" borderId="36" xfId="0" applyNumberFormat="1" applyFont="1" applyFill="1" applyBorder="1" applyAlignment="1">
      <alignment horizontal="center" vertical="center" wrapText="1"/>
    </xf>
    <xf numFmtId="164" fontId="2" fillId="2" borderId="37" xfId="0" applyNumberFormat="1" applyFont="1" applyFill="1" applyBorder="1" applyAlignment="1">
      <alignment horizontal="center" vertical="center" wrapText="1"/>
    </xf>
    <xf numFmtId="164" fontId="2" fillId="2" borderId="38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vertical="center"/>
    </xf>
    <xf numFmtId="164" fontId="2" fillId="2" borderId="31" xfId="0" applyNumberFormat="1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164" fontId="2" fillId="2" borderId="39" xfId="0" applyNumberFormat="1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0" borderId="9" xfId="0" applyFont="1" applyBorder="1"/>
    <xf numFmtId="0" fontId="9" fillId="2" borderId="2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64" fontId="2" fillId="2" borderId="40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164" fontId="2" fillId="2" borderId="41" xfId="0" applyNumberFormat="1" applyFont="1" applyFill="1" applyBorder="1" applyAlignment="1">
      <alignment horizontal="center" vertical="center" wrapText="1"/>
    </xf>
    <xf numFmtId="164" fontId="2" fillId="2" borderId="42" xfId="0" applyNumberFormat="1" applyFont="1" applyFill="1" applyBorder="1" applyAlignment="1">
      <alignment vertical="center"/>
    </xf>
    <xf numFmtId="164" fontId="11" fillId="3" borderId="29" xfId="0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43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3" fontId="7" fillId="0" borderId="43" xfId="0" applyNumberFormat="1" applyFont="1" applyBorder="1" applyAlignment="1">
      <alignment horizontal="center" vertical="center"/>
    </xf>
    <xf numFmtId="3" fontId="7" fillId="0" borderId="31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164" fontId="8" fillId="0" borderId="44" xfId="0" applyNumberFormat="1" applyFont="1" applyBorder="1" applyAlignment="1">
      <alignment horizontal="right" vertical="center"/>
    </xf>
    <xf numFmtId="164" fontId="8" fillId="0" borderId="45" xfId="0" applyNumberFormat="1" applyFont="1" applyBorder="1" applyAlignment="1">
      <alignment horizontal="right" vertical="center"/>
    </xf>
    <xf numFmtId="164" fontId="8" fillId="0" borderId="46" xfId="0" applyNumberFormat="1" applyFont="1" applyBorder="1" applyAlignment="1">
      <alignment horizontal="right" vertical="center"/>
    </xf>
    <xf numFmtId="164" fontId="8" fillId="0" borderId="47" xfId="0" applyNumberFormat="1" applyFont="1" applyBorder="1" applyAlignment="1">
      <alignment horizontal="right" vertical="center"/>
    </xf>
    <xf numFmtId="164" fontId="8" fillId="0" borderId="33" xfId="0" applyNumberFormat="1" applyFont="1" applyBorder="1" applyAlignment="1">
      <alignment horizontal="right" vertical="center"/>
    </xf>
    <xf numFmtId="0" fontId="12" fillId="0" borderId="36" xfId="0" applyFont="1" applyBorder="1" applyAlignment="1">
      <alignment horizontal="center" wrapText="1"/>
    </xf>
    <xf numFmtId="7" fontId="2" fillId="0" borderId="40" xfId="0" applyNumberFormat="1" applyFont="1" applyBorder="1" applyAlignment="1">
      <alignment horizontal="center" vertical="center" wrapText="1"/>
    </xf>
    <xf numFmtId="0" fontId="5" fillId="0" borderId="43" xfId="0" applyFont="1" applyBorder="1" applyAlignment="1">
      <alignment vertical="center" wrapText="1"/>
    </xf>
    <xf numFmtId="164" fontId="8" fillId="0" borderId="43" xfId="0" applyNumberFormat="1" applyFont="1" applyBorder="1" applyAlignment="1">
      <alignment horizontal="right" vertical="center"/>
    </xf>
    <xf numFmtId="164" fontId="8" fillId="0" borderId="31" xfId="0" applyNumberFormat="1" applyFont="1" applyBorder="1" applyAlignment="1">
      <alignment horizontal="right" vertical="center"/>
    </xf>
    <xf numFmtId="164" fontId="8" fillId="0" borderId="40" xfId="0" applyNumberFormat="1" applyFont="1" applyBorder="1" applyAlignment="1">
      <alignment horizontal="right" vertical="center"/>
    </xf>
    <xf numFmtId="164" fontId="11" fillId="3" borderId="19" xfId="0" applyNumberFormat="1" applyFont="1" applyFill="1" applyBorder="1" applyAlignment="1">
      <alignment horizontal="right"/>
    </xf>
    <xf numFmtId="164" fontId="8" fillId="0" borderId="4" xfId="0" applyNumberFormat="1" applyFont="1" applyBorder="1" applyAlignment="1">
      <alignment horizontal="right" vertical="center"/>
    </xf>
    <xf numFmtId="164" fontId="11" fillId="3" borderId="15" xfId="0" applyNumberFormat="1" applyFont="1" applyFill="1" applyBorder="1" applyAlignment="1">
      <alignment horizontal="right"/>
    </xf>
    <xf numFmtId="164" fontId="11" fillId="3" borderId="36" xfId="0" applyNumberFormat="1" applyFont="1" applyFill="1" applyBorder="1" applyAlignment="1">
      <alignment horizontal="right"/>
    </xf>
    <xf numFmtId="164" fontId="11" fillId="3" borderId="4" xfId="0" applyNumberFormat="1" applyFont="1" applyFill="1" applyBorder="1" applyAlignment="1">
      <alignment horizontal="right"/>
    </xf>
    <xf numFmtId="164" fontId="11" fillId="3" borderId="18" xfId="0" applyNumberFormat="1" applyFont="1" applyFill="1" applyBorder="1" applyAlignment="1">
      <alignment horizontal="right"/>
    </xf>
    <xf numFmtId="164" fontId="8" fillId="0" borderId="48" xfId="0" applyNumberFormat="1" applyFont="1" applyBorder="1" applyAlignment="1">
      <alignment horizontal="right" vertical="center"/>
    </xf>
    <xf numFmtId="164" fontId="8" fillId="0" borderId="49" xfId="0" applyNumberFormat="1" applyFont="1" applyBorder="1" applyAlignment="1">
      <alignment horizontal="right" vertical="center"/>
    </xf>
    <xf numFmtId="164" fontId="11" fillId="3" borderId="30" xfId="0" applyNumberFormat="1" applyFont="1" applyFill="1" applyBorder="1" applyAlignment="1">
      <alignment horizontal="right"/>
    </xf>
    <xf numFmtId="0" fontId="4" fillId="0" borderId="8" xfId="0" applyFont="1" applyBorder="1"/>
    <xf numFmtId="164" fontId="8" fillId="0" borderId="27" xfId="0" applyNumberFormat="1" applyFont="1" applyBorder="1" applyAlignment="1">
      <alignment horizontal="right" vertical="center"/>
    </xf>
    <xf numFmtId="164" fontId="11" fillId="3" borderId="50" xfId="0" applyNumberFormat="1" applyFont="1" applyFill="1" applyBorder="1" applyAlignment="1">
      <alignment horizontal="right"/>
    </xf>
    <xf numFmtId="164" fontId="11" fillId="3" borderId="51" xfId="0" applyNumberFormat="1" applyFont="1" applyFill="1" applyBorder="1" applyAlignment="1">
      <alignment horizontal="right"/>
    </xf>
    <xf numFmtId="164" fontId="11" fillId="3" borderId="52" xfId="0" applyNumberFormat="1" applyFont="1" applyFill="1" applyBorder="1" applyAlignment="1">
      <alignment horizontal="right"/>
    </xf>
  </cellXfs>
  <cellStyles count="5">
    <cellStyle name="Currency" xfId="3" builtinId="4"/>
    <cellStyle name="Normal" xfId="0" builtinId="0"/>
    <cellStyle name="Normal 2" xfId="4" xr:uid="{58E27176-9170-4727-BC4C-53754DED81EC}"/>
    <cellStyle name="Normal 3 2" xfId="1" xr:uid="{81381192-15DF-4B4B-A5DE-967932B708F4}"/>
    <cellStyle name="Normal 5" xfId="2" xr:uid="{CC5B0001-42BC-4A6B-B7EC-6F64A2077B0D}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E4D7B-42C6-45AA-8EB1-F52594F7C441}">
  <sheetPr>
    <pageSetUpPr fitToPage="1"/>
  </sheetPr>
  <dimension ref="A1:P133"/>
  <sheetViews>
    <sheetView tabSelected="1" topLeftCell="A33" zoomScale="96" zoomScaleNormal="96" workbookViewId="0">
      <selection activeCell="A49" sqref="A49:XFD49"/>
    </sheetView>
  </sheetViews>
  <sheetFormatPr defaultColWidth="9.140625" defaultRowHeight="12.75"/>
  <cols>
    <col min="1" max="1" width="4.7109375" style="1" customWidth="1"/>
    <col min="2" max="2" width="10" style="1" customWidth="1"/>
    <col min="3" max="3" width="37.42578125" style="1" customWidth="1"/>
    <col min="4" max="4" width="10.85546875" style="1" customWidth="1"/>
    <col min="5" max="5" width="9.7109375" style="1" customWidth="1"/>
    <col min="6" max="6" width="12.7109375" style="1" customWidth="1"/>
    <col min="7" max="7" width="17.140625" style="6" customWidth="1"/>
    <col min="8" max="8" width="18.7109375" style="1" customWidth="1"/>
    <col min="9" max="9" width="18" style="6" bestFit="1" customWidth="1"/>
    <col min="10" max="10" width="13.140625" style="1" customWidth="1"/>
    <col min="11" max="11" width="18" style="6" bestFit="1" customWidth="1"/>
    <col min="12" max="12" width="13.140625" style="1" customWidth="1"/>
    <col min="13" max="13" width="18" style="6" bestFit="1" customWidth="1"/>
    <col min="14" max="14" width="13.140625" style="1" customWidth="1"/>
    <col min="15" max="15" width="18" style="6" bestFit="1" customWidth="1"/>
    <col min="16" max="16384" width="9.140625" style="1"/>
  </cols>
  <sheetData>
    <row r="1" spans="1:15" ht="18.75">
      <c r="A1" s="35" t="s">
        <v>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/>
    </row>
    <row r="2" spans="1:15" ht="18.75">
      <c r="A2" s="38" t="s">
        <v>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39"/>
    </row>
    <row r="3" spans="1:15" ht="14.25">
      <c r="A3" s="40" t="s">
        <v>110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41"/>
    </row>
    <row r="4" spans="1:15" ht="15" thickBot="1">
      <c r="A4" s="87" t="s">
        <v>8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/>
    </row>
    <row r="5" spans="1:15" ht="28.5" customHeight="1">
      <c r="A5" s="85"/>
      <c r="B5" s="85"/>
      <c r="C5" s="85"/>
      <c r="D5" s="85"/>
      <c r="E5" s="86"/>
      <c r="F5" s="52" t="s">
        <v>114</v>
      </c>
      <c r="G5" s="100"/>
      <c r="H5" s="52" t="s">
        <v>115</v>
      </c>
      <c r="I5" s="53"/>
      <c r="J5" s="52" t="s">
        <v>116</v>
      </c>
      <c r="K5" s="53"/>
      <c r="L5" s="52" t="s">
        <v>117</v>
      </c>
      <c r="M5" s="53"/>
      <c r="N5" s="52" t="s">
        <v>118</v>
      </c>
      <c r="O5" s="53"/>
    </row>
    <row r="6" spans="1:15" ht="15" thickBot="1">
      <c r="A6" s="49" t="s">
        <v>3</v>
      </c>
      <c r="B6" s="49" t="s">
        <v>10</v>
      </c>
      <c r="C6" s="50" t="s">
        <v>0</v>
      </c>
      <c r="D6" s="50" t="s">
        <v>1</v>
      </c>
      <c r="E6" s="51" t="s">
        <v>11</v>
      </c>
      <c r="F6" s="54" t="s">
        <v>4</v>
      </c>
      <c r="G6" s="101" t="s">
        <v>5</v>
      </c>
      <c r="H6" s="54" t="s">
        <v>4</v>
      </c>
      <c r="I6" s="55" t="s">
        <v>5</v>
      </c>
      <c r="J6" s="54" t="s">
        <v>4</v>
      </c>
      <c r="K6" s="55" t="s">
        <v>5</v>
      </c>
      <c r="L6" s="54" t="s">
        <v>4</v>
      </c>
      <c r="M6" s="55" t="s">
        <v>5</v>
      </c>
      <c r="N6" s="54" t="s">
        <v>4</v>
      </c>
      <c r="O6" s="55" t="s">
        <v>5</v>
      </c>
    </row>
    <row r="7" spans="1:15" ht="24" customHeight="1">
      <c r="A7" s="70" t="s">
        <v>101</v>
      </c>
      <c r="B7" s="71"/>
      <c r="C7" s="71"/>
      <c r="D7" s="71"/>
      <c r="E7" s="71"/>
      <c r="F7" s="93"/>
      <c r="G7" s="102"/>
      <c r="H7" s="93"/>
      <c r="I7" s="94"/>
      <c r="J7" s="93"/>
      <c r="K7" s="94"/>
      <c r="L7" s="93"/>
      <c r="M7" s="94"/>
      <c r="N7" s="93"/>
      <c r="O7" s="94"/>
    </row>
    <row r="8" spans="1:15" ht="24" customHeight="1">
      <c r="A8" s="14"/>
      <c r="B8" s="14"/>
      <c r="C8" s="15"/>
      <c r="D8" s="14"/>
      <c r="E8" s="90"/>
      <c r="F8" s="95"/>
      <c r="G8" s="103"/>
      <c r="H8" s="95"/>
      <c r="I8" s="96"/>
      <c r="J8" s="95"/>
      <c r="K8" s="96"/>
      <c r="L8" s="95"/>
      <c r="M8" s="96"/>
      <c r="N8" s="95"/>
      <c r="O8" s="96"/>
    </row>
    <row r="9" spans="1:15" ht="24" customHeight="1">
      <c r="A9" s="2">
        <v>1</v>
      </c>
      <c r="B9" s="2">
        <v>2101.5010000000002</v>
      </c>
      <c r="C9" s="3" t="s">
        <v>48</v>
      </c>
      <c r="D9" s="2" t="s">
        <v>2</v>
      </c>
      <c r="E9" s="91">
        <v>1</v>
      </c>
      <c r="F9" s="97">
        <v>27371.14</v>
      </c>
      <c r="G9" s="104">
        <f>F9*E9</f>
        <v>27371.14</v>
      </c>
      <c r="H9" s="97">
        <v>21000</v>
      </c>
      <c r="I9" s="98">
        <f>H9*E9</f>
        <v>21000</v>
      </c>
      <c r="J9" s="97">
        <v>11570</v>
      </c>
      <c r="K9" s="98">
        <v>11570</v>
      </c>
      <c r="L9" s="97">
        <v>13000</v>
      </c>
      <c r="M9" s="98">
        <v>13000</v>
      </c>
      <c r="N9" s="97">
        <v>21500</v>
      </c>
      <c r="O9" s="98">
        <v>21500</v>
      </c>
    </row>
    <row r="10" spans="1:15" ht="24" customHeight="1">
      <c r="A10" s="2">
        <f>1+A9</f>
        <v>2</v>
      </c>
      <c r="B10" s="2">
        <v>2104.5030000000002</v>
      </c>
      <c r="C10" s="3" t="s">
        <v>16</v>
      </c>
      <c r="D10" s="2" t="s">
        <v>51</v>
      </c>
      <c r="E10" s="91">
        <v>200</v>
      </c>
      <c r="F10" s="97">
        <v>4.28</v>
      </c>
      <c r="G10" s="104">
        <f t="shared" ref="G10:G46" si="0">F10*E10</f>
        <v>856</v>
      </c>
      <c r="H10" s="97">
        <v>10</v>
      </c>
      <c r="I10" s="98">
        <f t="shared" ref="I10:I46" si="1">H10*E10</f>
        <v>2000</v>
      </c>
      <c r="J10" s="97">
        <v>13.97</v>
      </c>
      <c r="K10" s="98">
        <v>2794</v>
      </c>
      <c r="L10" s="97">
        <v>7.5</v>
      </c>
      <c r="M10" s="98">
        <v>1500</v>
      </c>
      <c r="N10" s="97">
        <v>6.5</v>
      </c>
      <c r="O10" s="98">
        <v>1300</v>
      </c>
    </row>
    <row r="11" spans="1:15" ht="24" customHeight="1">
      <c r="A11" s="2">
        <f t="shared" ref="A11:A48" si="2">1+A10</f>
        <v>3</v>
      </c>
      <c r="B11" s="2">
        <v>2104.5039999999999</v>
      </c>
      <c r="C11" s="3" t="s">
        <v>19</v>
      </c>
      <c r="D11" s="2" t="s">
        <v>20</v>
      </c>
      <c r="E11" s="91">
        <v>80</v>
      </c>
      <c r="F11" s="97">
        <v>12.27</v>
      </c>
      <c r="G11" s="104">
        <f t="shared" si="0"/>
        <v>981.59999999999991</v>
      </c>
      <c r="H11" s="97">
        <v>8.5</v>
      </c>
      <c r="I11" s="98">
        <f t="shared" si="1"/>
        <v>680</v>
      </c>
      <c r="J11" s="97">
        <v>12.58</v>
      </c>
      <c r="K11" s="98">
        <v>1006.4</v>
      </c>
      <c r="L11" s="97">
        <v>21</v>
      </c>
      <c r="M11" s="98">
        <v>1680</v>
      </c>
      <c r="N11" s="97">
        <v>15</v>
      </c>
      <c r="O11" s="98">
        <v>1200</v>
      </c>
    </row>
    <row r="12" spans="1:15" ht="24" customHeight="1">
      <c r="A12" s="2">
        <f t="shared" si="2"/>
        <v>4</v>
      </c>
      <c r="B12" s="2">
        <v>2104.518</v>
      </c>
      <c r="C12" s="3" t="s">
        <v>49</v>
      </c>
      <c r="D12" s="2" t="s">
        <v>50</v>
      </c>
      <c r="E12" s="91">
        <v>120</v>
      </c>
      <c r="F12" s="97">
        <v>5.23</v>
      </c>
      <c r="G12" s="104">
        <f t="shared" si="0"/>
        <v>627.6</v>
      </c>
      <c r="H12" s="97">
        <v>2.2999999999999998</v>
      </c>
      <c r="I12" s="98">
        <f t="shared" si="1"/>
        <v>276</v>
      </c>
      <c r="J12" s="97">
        <v>1.6</v>
      </c>
      <c r="K12" s="98">
        <v>192</v>
      </c>
      <c r="L12" s="97">
        <v>1.6</v>
      </c>
      <c r="M12" s="98">
        <v>192</v>
      </c>
      <c r="N12" s="97">
        <v>3.5</v>
      </c>
      <c r="O12" s="98">
        <v>420</v>
      </c>
    </row>
    <row r="13" spans="1:15" ht="24" customHeight="1">
      <c r="A13" s="2">
        <f t="shared" si="2"/>
        <v>5</v>
      </c>
      <c r="B13" s="2">
        <v>2104.6030000000001</v>
      </c>
      <c r="C13" s="3" t="s">
        <v>52</v>
      </c>
      <c r="D13" s="2" t="s">
        <v>51</v>
      </c>
      <c r="E13" s="91">
        <v>150</v>
      </c>
      <c r="F13" s="97">
        <v>29.99</v>
      </c>
      <c r="G13" s="104">
        <f t="shared" si="0"/>
        <v>4498.5</v>
      </c>
      <c r="H13" s="97">
        <v>1</v>
      </c>
      <c r="I13" s="98">
        <f t="shared" si="1"/>
        <v>150</v>
      </c>
      <c r="J13" s="97">
        <v>20.83</v>
      </c>
      <c r="K13" s="98">
        <v>3124.4999999999995</v>
      </c>
      <c r="L13" s="97">
        <v>39</v>
      </c>
      <c r="M13" s="98">
        <v>5850</v>
      </c>
      <c r="N13" s="97">
        <v>16</v>
      </c>
      <c r="O13" s="98">
        <v>2400</v>
      </c>
    </row>
    <row r="14" spans="1:15" ht="24" customHeight="1">
      <c r="A14" s="2">
        <f t="shared" si="2"/>
        <v>6</v>
      </c>
      <c r="B14" s="2">
        <v>2104.6030000000001</v>
      </c>
      <c r="C14" s="3" t="s">
        <v>47</v>
      </c>
      <c r="D14" s="2" t="s">
        <v>51</v>
      </c>
      <c r="E14" s="91">
        <v>800</v>
      </c>
      <c r="F14" s="97">
        <v>24.71</v>
      </c>
      <c r="G14" s="104">
        <f t="shared" si="0"/>
        <v>19768</v>
      </c>
      <c r="H14" s="97">
        <v>1</v>
      </c>
      <c r="I14" s="98">
        <f t="shared" si="1"/>
        <v>800</v>
      </c>
      <c r="J14" s="97">
        <v>23.53</v>
      </c>
      <c r="K14" s="98">
        <v>18824</v>
      </c>
      <c r="L14" s="97">
        <v>29</v>
      </c>
      <c r="M14" s="98">
        <v>23200</v>
      </c>
      <c r="N14" s="97">
        <v>23</v>
      </c>
      <c r="O14" s="98">
        <v>18400</v>
      </c>
    </row>
    <row r="15" spans="1:15" ht="24" customHeight="1">
      <c r="A15" s="2">
        <f t="shared" si="2"/>
        <v>7</v>
      </c>
      <c r="B15" s="2">
        <v>2106.6010000000001</v>
      </c>
      <c r="C15" s="3" t="s">
        <v>6</v>
      </c>
      <c r="D15" s="2" t="s">
        <v>2</v>
      </c>
      <c r="E15" s="91">
        <v>1</v>
      </c>
      <c r="F15" s="97">
        <v>0.01</v>
      </c>
      <c r="G15" s="104">
        <f t="shared" si="0"/>
        <v>0.01</v>
      </c>
      <c r="H15" s="97">
        <v>36000</v>
      </c>
      <c r="I15" s="98">
        <f t="shared" si="1"/>
        <v>36000</v>
      </c>
      <c r="J15" s="97">
        <v>0.01</v>
      </c>
      <c r="K15" s="98">
        <v>0.01</v>
      </c>
      <c r="L15" s="97">
        <v>130000</v>
      </c>
      <c r="M15" s="98">
        <v>130000</v>
      </c>
      <c r="N15" s="97">
        <v>91530</v>
      </c>
      <c r="O15" s="98">
        <v>91530</v>
      </c>
    </row>
    <row r="16" spans="1:15" ht="24" customHeight="1">
      <c r="A16" s="2">
        <f t="shared" si="2"/>
        <v>8</v>
      </c>
      <c r="B16" s="2">
        <v>2118.509</v>
      </c>
      <c r="C16" s="3" t="s">
        <v>90</v>
      </c>
      <c r="D16" s="2" t="s">
        <v>24</v>
      </c>
      <c r="E16" s="91">
        <v>300</v>
      </c>
      <c r="F16" s="97">
        <v>37.03</v>
      </c>
      <c r="G16" s="104">
        <f t="shared" si="0"/>
        <v>11109</v>
      </c>
      <c r="H16" s="97">
        <v>40</v>
      </c>
      <c r="I16" s="98">
        <f t="shared" si="1"/>
        <v>12000</v>
      </c>
      <c r="J16" s="97">
        <v>56.03</v>
      </c>
      <c r="K16" s="98">
        <v>16809</v>
      </c>
      <c r="L16" s="97">
        <v>52</v>
      </c>
      <c r="M16" s="98">
        <v>15600</v>
      </c>
      <c r="N16" s="97">
        <v>44</v>
      </c>
      <c r="O16" s="98">
        <v>13200</v>
      </c>
    </row>
    <row r="17" spans="1:15" ht="24" customHeight="1">
      <c r="A17" s="2">
        <f t="shared" si="2"/>
        <v>9</v>
      </c>
      <c r="B17" s="20" t="s">
        <v>55</v>
      </c>
      <c r="C17" s="3" t="s">
        <v>22</v>
      </c>
      <c r="D17" s="2" t="s">
        <v>23</v>
      </c>
      <c r="E17" s="91">
        <v>40</v>
      </c>
      <c r="F17" s="97">
        <v>202.55</v>
      </c>
      <c r="G17" s="104">
        <f t="shared" si="0"/>
        <v>8102</v>
      </c>
      <c r="H17" s="97">
        <v>185</v>
      </c>
      <c r="I17" s="98">
        <f t="shared" si="1"/>
        <v>7400</v>
      </c>
      <c r="J17" s="97">
        <v>185</v>
      </c>
      <c r="K17" s="98">
        <v>7400</v>
      </c>
      <c r="L17" s="97">
        <v>268</v>
      </c>
      <c r="M17" s="98">
        <v>10720</v>
      </c>
      <c r="N17" s="97">
        <v>1</v>
      </c>
      <c r="O17" s="98">
        <v>40</v>
      </c>
    </row>
    <row r="18" spans="1:15" ht="24" customHeight="1">
      <c r="A18" s="2">
        <f t="shared" si="2"/>
        <v>10</v>
      </c>
      <c r="B18" s="2">
        <v>2451.6089999999999</v>
      </c>
      <c r="C18" s="3" t="s">
        <v>29</v>
      </c>
      <c r="D18" s="2" t="s">
        <v>24</v>
      </c>
      <c r="E18" s="91">
        <v>400</v>
      </c>
      <c r="F18" s="97">
        <v>46.97</v>
      </c>
      <c r="G18" s="104">
        <f t="shared" si="0"/>
        <v>18788</v>
      </c>
      <c r="H18" s="97">
        <v>10</v>
      </c>
      <c r="I18" s="98">
        <f t="shared" si="1"/>
        <v>4000</v>
      </c>
      <c r="J18" s="97">
        <v>47.96</v>
      </c>
      <c r="K18" s="98">
        <v>19184</v>
      </c>
      <c r="L18" s="97">
        <v>14</v>
      </c>
      <c r="M18" s="98">
        <v>5600</v>
      </c>
      <c r="N18" s="97">
        <v>28</v>
      </c>
      <c r="O18" s="98">
        <v>11200</v>
      </c>
    </row>
    <row r="19" spans="1:15" ht="24" customHeight="1">
      <c r="A19" s="2">
        <f t="shared" si="2"/>
        <v>11</v>
      </c>
      <c r="B19" s="2">
        <v>2451.6089999999999</v>
      </c>
      <c r="C19" s="3" t="s">
        <v>30</v>
      </c>
      <c r="D19" s="2" t="s">
        <v>24</v>
      </c>
      <c r="E19" s="91">
        <v>300</v>
      </c>
      <c r="F19" s="97">
        <v>31.61</v>
      </c>
      <c r="G19" s="104">
        <f t="shared" si="0"/>
        <v>9483</v>
      </c>
      <c r="H19" s="97">
        <v>10</v>
      </c>
      <c r="I19" s="98">
        <f t="shared" si="1"/>
        <v>3000</v>
      </c>
      <c r="J19" s="97">
        <v>68.400000000000006</v>
      </c>
      <c r="K19" s="98">
        <v>20520</v>
      </c>
      <c r="L19" s="97">
        <v>14</v>
      </c>
      <c r="M19" s="98">
        <v>4200</v>
      </c>
      <c r="N19" s="97">
        <v>30</v>
      </c>
      <c r="O19" s="98">
        <v>9000</v>
      </c>
    </row>
    <row r="20" spans="1:15" ht="24" customHeight="1">
      <c r="A20" s="2">
        <f t="shared" si="2"/>
        <v>12</v>
      </c>
      <c r="B20" s="2">
        <v>2451.6089999999999</v>
      </c>
      <c r="C20" s="3" t="s">
        <v>59</v>
      </c>
      <c r="D20" s="2" t="s">
        <v>24</v>
      </c>
      <c r="E20" s="91">
        <v>60</v>
      </c>
      <c r="F20" s="97">
        <v>96.57</v>
      </c>
      <c r="G20" s="104">
        <f t="shared" si="0"/>
        <v>5794.2</v>
      </c>
      <c r="H20" s="97">
        <v>25</v>
      </c>
      <c r="I20" s="98">
        <f t="shared" si="1"/>
        <v>1500</v>
      </c>
      <c r="J20" s="97">
        <v>137.19</v>
      </c>
      <c r="K20" s="98">
        <v>8231.4</v>
      </c>
      <c r="L20" s="97">
        <v>42</v>
      </c>
      <c r="M20" s="98">
        <v>2520</v>
      </c>
      <c r="N20" s="97">
        <v>100</v>
      </c>
      <c r="O20" s="98">
        <v>6000</v>
      </c>
    </row>
    <row r="21" spans="1:15" ht="24" customHeight="1">
      <c r="A21" s="2">
        <f t="shared" si="2"/>
        <v>13</v>
      </c>
      <c r="B21" s="2">
        <v>2501.502</v>
      </c>
      <c r="C21" s="3" t="s">
        <v>93</v>
      </c>
      <c r="D21" s="2" t="s">
        <v>15</v>
      </c>
      <c r="E21" s="91">
        <v>2</v>
      </c>
      <c r="F21" s="97">
        <v>1427.43</v>
      </c>
      <c r="G21" s="104">
        <f t="shared" si="0"/>
        <v>2854.86</v>
      </c>
      <c r="H21" s="97">
        <v>250</v>
      </c>
      <c r="I21" s="98">
        <f t="shared" si="1"/>
        <v>500</v>
      </c>
      <c r="J21" s="97">
        <v>777.6</v>
      </c>
      <c r="K21" s="98">
        <v>1555.2</v>
      </c>
      <c r="L21" s="97">
        <v>963</v>
      </c>
      <c r="M21" s="98">
        <v>1926</v>
      </c>
      <c r="N21" s="97">
        <v>450</v>
      </c>
      <c r="O21" s="98">
        <v>900</v>
      </c>
    </row>
    <row r="22" spans="1:15" ht="24" customHeight="1">
      <c r="A22" s="2">
        <f t="shared" si="2"/>
        <v>14</v>
      </c>
      <c r="B22" s="2">
        <v>2503.5030000000002</v>
      </c>
      <c r="C22" s="3" t="s">
        <v>88</v>
      </c>
      <c r="D22" s="2" t="s">
        <v>51</v>
      </c>
      <c r="E22" s="91">
        <v>20</v>
      </c>
      <c r="F22" s="97">
        <v>217</v>
      </c>
      <c r="G22" s="104">
        <f t="shared" si="0"/>
        <v>4340</v>
      </c>
      <c r="H22" s="97">
        <v>35</v>
      </c>
      <c r="I22" s="98">
        <f t="shared" si="1"/>
        <v>700</v>
      </c>
      <c r="J22" s="97">
        <v>146.08000000000001</v>
      </c>
      <c r="K22" s="98">
        <v>2921.6000000000004</v>
      </c>
      <c r="L22" s="97">
        <v>220</v>
      </c>
      <c r="M22" s="98">
        <v>4400</v>
      </c>
      <c r="N22" s="97">
        <v>35</v>
      </c>
      <c r="O22" s="98">
        <v>700</v>
      </c>
    </row>
    <row r="23" spans="1:15" ht="24" customHeight="1">
      <c r="A23" s="2">
        <f t="shared" si="2"/>
        <v>15</v>
      </c>
      <c r="B23" s="2">
        <v>2503.5030000000002</v>
      </c>
      <c r="C23" s="3" t="s">
        <v>89</v>
      </c>
      <c r="D23" s="2" t="s">
        <v>51</v>
      </c>
      <c r="E23" s="91">
        <v>40</v>
      </c>
      <c r="F23" s="97">
        <v>223.54</v>
      </c>
      <c r="G23" s="104">
        <f t="shared" si="0"/>
        <v>8941.6</v>
      </c>
      <c r="H23" s="97">
        <v>40</v>
      </c>
      <c r="I23" s="98">
        <f t="shared" si="1"/>
        <v>1600</v>
      </c>
      <c r="J23" s="97">
        <v>155.13</v>
      </c>
      <c r="K23" s="98">
        <v>6205.2</v>
      </c>
      <c r="L23" s="97">
        <v>847</v>
      </c>
      <c r="M23" s="98">
        <v>33880</v>
      </c>
      <c r="N23" s="97">
        <v>35</v>
      </c>
      <c r="O23" s="98">
        <v>1400</v>
      </c>
    </row>
    <row r="24" spans="1:15" ht="24" customHeight="1">
      <c r="A24" s="2">
        <f t="shared" si="2"/>
        <v>16</v>
      </c>
      <c r="B24" s="2">
        <v>2503.5030000000002</v>
      </c>
      <c r="C24" s="3" t="s">
        <v>86</v>
      </c>
      <c r="D24" s="2" t="s">
        <v>51</v>
      </c>
      <c r="E24" s="91">
        <v>60</v>
      </c>
      <c r="F24" s="97">
        <v>227.27</v>
      </c>
      <c r="G24" s="104">
        <f t="shared" si="0"/>
        <v>13636.2</v>
      </c>
      <c r="H24" s="97">
        <v>44</v>
      </c>
      <c r="I24" s="98">
        <f t="shared" si="1"/>
        <v>2640</v>
      </c>
      <c r="J24" s="97">
        <v>161.32</v>
      </c>
      <c r="K24" s="98">
        <v>9679.1999999999989</v>
      </c>
      <c r="L24" s="97">
        <v>230</v>
      </c>
      <c r="M24" s="98">
        <v>13800</v>
      </c>
      <c r="N24" s="97">
        <v>50</v>
      </c>
      <c r="O24" s="98">
        <v>3000</v>
      </c>
    </row>
    <row r="25" spans="1:15" ht="24" customHeight="1">
      <c r="A25" s="2">
        <f t="shared" si="2"/>
        <v>17</v>
      </c>
      <c r="B25" s="2">
        <v>2503.5030000000002</v>
      </c>
      <c r="C25" s="3" t="s">
        <v>92</v>
      </c>
      <c r="D25" s="2" t="s">
        <v>51</v>
      </c>
      <c r="E25" s="91">
        <v>85</v>
      </c>
      <c r="F25" s="97">
        <v>110.53</v>
      </c>
      <c r="G25" s="104">
        <f t="shared" si="0"/>
        <v>9395.0499999999993</v>
      </c>
      <c r="H25" s="97">
        <v>25</v>
      </c>
      <c r="I25" s="98">
        <f t="shared" si="1"/>
        <v>2125</v>
      </c>
      <c r="J25" s="97">
        <v>91.52</v>
      </c>
      <c r="K25" s="98">
        <v>7779.2</v>
      </c>
      <c r="L25" s="97">
        <v>140</v>
      </c>
      <c r="M25" s="98">
        <v>11900</v>
      </c>
      <c r="N25" s="97">
        <v>60</v>
      </c>
      <c r="O25" s="98">
        <v>5100</v>
      </c>
    </row>
    <row r="26" spans="1:15" ht="24" customHeight="1">
      <c r="A26" s="2">
        <f t="shared" si="2"/>
        <v>18</v>
      </c>
      <c r="B26" s="2">
        <v>2503.5030000000002</v>
      </c>
      <c r="C26" s="3" t="s">
        <v>112</v>
      </c>
      <c r="D26" s="2" t="s">
        <v>113</v>
      </c>
      <c r="E26" s="91">
        <v>20</v>
      </c>
      <c r="F26" s="97">
        <v>256.89999999999998</v>
      </c>
      <c r="G26" s="104">
        <f t="shared" si="0"/>
        <v>5138</v>
      </c>
      <c r="H26" s="97">
        <v>130</v>
      </c>
      <c r="I26" s="98">
        <f t="shared" si="1"/>
        <v>2600</v>
      </c>
      <c r="J26" s="97">
        <v>202.72</v>
      </c>
      <c r="K26" s="98">
        <v>4054.4</v>
      </c>
      <c r="L26" s="97">
        <v>155</v>
      </c>
      <c r="M26" s="98">
        <v>3100</v>
      </c>
      <c r="N26" s="97">
        <v>375</v>
      </c>
      <c r="O26" s="98">
        <v>7500</v>
      </c>
    </row>
    <row r="27" spans="1:15" ht="24" customHeight="1">
      <c r="A27" s="2">
        <f t="shared" si="2"/>
        <v>19</v>
      </c>
      <c r="B27" s="2">
        <v>2503.5030000000002</v>
      </c>
      <c r="C27" s="3" t="s">
        <v>98</v>
      </c>
      <c r="D27" s="2" t="s">
        <v>51</v>
      </c>
      <c r="E27" s="91">
        <v>180</v>
      </c>
      <c r="F27" s="97">
        <v>276.35000000000002</v>
      </c>
      <c r="G27" s="104">
        <f t="shared" si="0"/>
        <v>49743.000000000007</v>
      </c>
      <c r="H27" s="97">
        <v>120</v>
      </c>
      <c r="I27" s="98">
        <f t="shared" si="1"/>
        <v>21600</v>
      </c>
      <c r="J27" s="97">
        <v>159.24</v>
      </c>
      <c r="K27" s="98">
        <v>28663.200000000001</v>
      </c>
      <c r="L27" s="97">
        <v>665</v>
      </c>
      <c r="M27" s="98">
        <v>119700</v>
      </c>
      <c r="N27" s="97">
        <v>225</v>
      </c>
      <c r="O27" s="98">
        <v>40500</v>
      </c>
    </row>
    <row r="28" spans="1:15" ht="24" customHeight="1">
      <c r="A28" s="2">
        <f t="shared" si="2"/>
        <v>20</v>
      </c>
      <c r="B28" s="2">
        <v>2503.6010000000001</v>
      </c>
      <c r="C28" s="3" t="s">
        <v>31</v>
      </c>
      <c r="D28" s="2" t="s">
        <v>2</v>
      </c>
      <c r="E28" s="91">
        <v>1</v>
      </c>
      <c r="F28" s="97">
        <v>183078.02</v>
      </c>
      <c r="G28" s="104">
        <f t="shared" si="0"/>
        <v>183078.02</v>
      </c>
      <c r="H28" s="97">
        <v>45000</v>
      </c>
      <c r="I28" s="98">
        <f t="shared" si="1"/>
        <v>45000</v>
      </c>
      <c r="J28" s="97">
        <v>0.01</v>
      </c>
      <c r="K28" s="98">
        <v>0.01</v>
      </c>
      <c r="L28" s="97">
        <v>254000</v>
      </c>
      <c r="M28" s="98">
        <v>254000</v>
      </c>
      <c r="N28" s="97">
        <v>174250</v>
      </c>
      <c r="O28" s="98">
        <v>174250</v>
      </c>
    </row>
    <row r="29" spans="1:15" ht="24" customHeight="1">
      <c r="A29" s="2">
        <f t="shared" si="2"/>
        <v>21</v>
      </c>
      <c r="B29" s="2">
        <v>2503.6019999999999</v>
      </c>
      <c r="C29" s="3" t="s">
        <v>87</v>
      </c>
      <c r="D29" s="2" t="s">
        <v>15</v>
      </c>
      <c r="E29" s="91">
        <v>3</v>
      </c>
      <c r="F29" s="97">
        <v>2542.36</v>
      </c>
      <c r="G29" s="104">
        <f t="shared" si="0"/>
        <v>7627.08</v>
      </c>
      <c r="H29" s="97">
        <v>900</v>
      </c>
      <c r="I29" s="98">
        <f t="shared" si="1"/>
        <v>2700</v>
      </c>
      <c r="J29" s="97">
        <v>1422.79</v>
      </c>
      <c r="K29" s="98">
        <v>4268.37</v>
      </c>
      <c r="L29" s="97">
        <v>2250</v>
      </c>
      <c r="M29" s="98">
        <v>6750</v>
      </c>
      <c r="N29" s="97">
        <v>365</v>
      </c>
      <c r="O29" s="98">
        <v>1095</v>
      </c>
    </row>
    <row r="30" spans="1:15" ht="24" customHeight="1">
      <c r="A30" s="2">
        <f t="shared" si="2"/>
        <v>22</v>
      </c>
      <c r="B30" s="2">
        <v>2503.6019999999999</v>
      </c>
      <c r="C30" s="3" t="s">
        <v>111</v>
      </c>
      <c r="D30" s="2" t="s">
        <v>15</v>
      </c>
      <c r="E30" s="91">
        <v>2</v>
      </c>
      <c r="F30" s="97">
        <v>2582.44</v>
      </c>
      <c r="G30" s="104">
        <f t="shared" si="0"/>
        <v>5164.88</v>
      </c>
      <c r="H30" s="97">
        <v>1000</v>
      </c>
      <c r="I30" s="98">
        <f t="shared" si="1"/>
        <v>2000</v>
      </c>
      <c r="J30" s="97">
        <v>1448.75</v>
      </c>
      <c r="K30" s="98">
        <v>2897.5</v>
      </c>
      <c r="L30" s="97">
        <v>1250</v>
      </c>
      <c r="M30" s="98">
        <v>2500</v>
      </c>
      <c r="N30" s="97">
        <v>400</v>
      </c>
      <c r="O30" s="98">
        <v>800</v>
      </c>
    </row>
    <row r="31" spans="1:15" ht="24" customHeight="1">
      <c r="A31" s="2">
        <f t="shared" si="2"/>
        <v>23</v>
      </c>
      <c r="B31" s="2">
        <v>2503.6019999999999</v>
      </c>
      <c r="C31" s="3" t="s">
        <v>99</v>
      </c>
      <c r="D31" s="2" t="s">
        <v>15</v>
      </c>
      <c r="E31" s="91">
        <v>4</v>
      </c>
      <c r="F31" s="97">
        <v>3122.01</v>
      </c>
      <c r="G31" s="104">
        <f t="shared" si="0"/>
        <v>12488.04</v>
      </c>
      <c r="H31" s="97">
        <v>2300</v>
      </c>
      <c r="I31" s="98">
        <f t="shared" si="1"/>
        <v>9200</v>
      </c>
      <c r="J31" s="97">
        <v>2817.94</v>
      </c>
      <c r="K31" s="98">
        <v>11271.76</v>
      </c>
      <c r="L31" s="97">
        <v>2300</v>
      </c>
      <c r="M31" s="98">
        <v>9200</v>
      </c>
      <c r="N31" s="97">
        <v>725</v>
      </c>
      <c r="O31" s="98">
        <v>2900</v>
      </c>
    </row>
    <row r="32" spans="1:15" ht="24" customHeight="1">
      <c r="A32" s="2">
        <f t="shared" si="2"/>
        <v>24</v>
      </c>
      <c r="B32" s="2">
        <v>2503.6019999999999</v>
      </c>
      <c r="C32" s="3" t="s">
        <v>67</v>
      </c>
      <c r="D32" s="2" t="s">
        <v>15</v>
      </c>
      <c r="E32" s="91">
        <v>4</v>
      </c>
      <c r="F32" s="97">
        <v>2170.7199999999998</v>
      </c>
      <c r="G32" s="104">
        <f t="shared" si="0"/>
        <v>8682.8799999999992</v>
      </c>
      <c r="H32" s="97">
        <v>1200</v>
      </c>
      <c r="I32" s="98">
        <f t="shared" si="1"/>
        <v>4800</v>
      </c>
      <c r="J32" s="97">
        <v>2619.02</v>
      </c>
      <c r="K32" s="98">
        <v>10476.08</v>
      </c>
      <c r="L32" s="97">
        <v>5000</v>
      </c>
      <c r="M32" s="98">
        <v>20000</v>
      </c>
      <c r="N32" s="97">
        <v>2500</v>
      </c>
      <c r="O32" s="98">
        <v>10000</v>
      </c>
    </row>
    <row r="33" spans="1:15" ht="24" customHeight="1">
      <c r="A33" s="2">
        <f t="shared" si="2"/>
        <v>25</v>
      </c>
      <c r="B33" s="2">
        <v>2503.6030000000001</v>
      </c>
      <c r="C33" s="3" t="s">
        <v>32</v>
      </c>
      <c r="D33" s="2" t="s">
        <v>51</v>
      </c>
      <c r="E33" s="91">
        <v>2500</v>
      </c>
      <c r="F33" s="97">
        <v>6.42</v>
      </c>
      <c r="G33" s="104">
        <f t="shared" si="0"/>
        <v>16050</v>
      </c>
      <c r="H33" s="97">
        <v>6</v>
      </c>
      <c r="I33" s="98">
        <f t="shared" si="1"/>
        <v>15000</v>
      </c>
      <c r="J33" s="97">
        <v>11.72</v>
      </c>
      <c r="K33" s="98">
        <v>29300</v>
      </c>
      <c r="L33" s="97">
        <v>4.4000000000000004</v>
      </c>
      <c r="M33" s="98">
        <v>11000</v>
      </c>
      <c r="N33" s="97">
        <v>6.25</v>
      </c>
      <c r="O33" s="98">
        <v>15625</v>
      </c>
    </row>
    <row r="34" spans="1:15" ht="24" customHeight="1">
      <c r="A34" s="2">
        <f t="shared" si="2"/>
        <v>26</v>
      </c>
      <c r="B34" s="2">
        <v>2504.6019999999999</v>
      </c>
      <c r="C34" s="3" t="s">
        <v>84</v>
      </c>
      <c r="D34" s="2" t="s">
        <v>15</v>
      </c>
      <c r="E34" s="91">
        <v>7</v>
      </c>
      <c r="F34" s="97">
        <v>272.77999999999997</v>
      </c>
      <c r="G34" s="104">
        <f t="shared" si="0"/>
        <v>1909.4599999999998</v>
      </c>
      <c r="H34" s="97">
        <v>450</v>
      </c>
      <c r="I34" s="98">
        <f t="shared" si="1"/>
        <v>3150</v>
      </c>
      <c r="J34" s="97">
        <v>173.28</v>
      </c>
      <c r="K34" s="98">
        <v>1212.96</v>
      </c>
      <c r="L34" s="97">
        <v>1125</v>
      </c>
      <c r="M34" s="98">
        <v>7875</v>
      </c>
      <c r="N34" s="97">
        <v>950</v>
      </c>
      <c r="O34" s="98">
        <v>6650</v>
      </c>
    </row>
    <row r="35" spans="1:15" ht="24" customHeight="1">
      <c r="A35" s="2">
        <f t="shared" si="2"/>
        <v>27</v>
      </c>
      <c r="B35" s="2">
        <v>2504.6019999999999</v>
      </c>
      <c r="C35" s="3" t="s">
        <v>100</v>
      </c>
      <c r="D35" s="2" t="s">
        <v>15</v>
      </c>
      <c r="E35" s="91">
        <v>3</v>
      </c>
      <c r="F35" s="97">
        <v>4251.74</v>
      </c>
      <c r="G35" s="104">
        <f t="shared" si="0"/>
        <v>12755.22</v>
      </c>
      <c r="H35" s="97">
        <v>2500</v>
      </c>
      <c r="I35" s="98">
        <f t="shared" si="1"/>
        <v>7500</v>
      </c>
      <c r="J35" s="97">
        <v>3457.28</v>
      </c>
      <c r="K35" s="98">
        <v>10371.84</v>
      </c>
      <c r="L35" s="97">
        <v>3851</v>
      </c>
      <c r="M35" s="98">
        <v>11553</v>
      </c>
      <c r="N35" s="97">
        <v>7500</v>
      </c>
      <c r="O35" s="98">
        <v>22500</v>
      </c>
    </row>
    <row r="36" spans="1:15" ht="24" customHeight="1">
      <c r="A36" s="2">
        <f t="shared" si="2"/>
        <v>28</v>
      </c>
      <c r="B36" s="2">
        <v>2506.502</v>
      </c>
      <c r="C36" s="3" t="s">
        <v>33</v>
      </c>
      <c r="D36" s="2" t="s">
        <v>15</v>
      </c>
      <c r="E36" s="91">
        <v>2</v>
      </c>
      <c r="F36" s="97">
        <v>1030.2</v>
      </c>
      <c r="G36" s="104">
        <f t="shared" si="0"/>
        <v>2060.4</v>
      </c>
      <c r="H36" s="97">
        <v>500</v>
      </c>
      <c r="I36" s="98">
        <f t="shared" si="1"/>
        <v>1000</v>
      </c>
      <c r="J36" s="97">
        <v>539.86</v>
      </c>
      <c r="K36" s="98">
        <v>1079.72</v>
      </c>
      <c r="L36" s="97">
        <v>1360</v>
      </c>
      <c r="M36" s="98">
        <v>2720</v>
      </c>
      <c r="N36" s="97">
        <v>1375</v>
      </c>
      <c r="O36" s="98">
        <v>2750</v>
      </c>
    </row>
    <row r="37" spans="1:15" ht="24" customHeight="1">
      <c r="A37" s="2">
        <f t="shared" si="2"/>
        <v>29</v>
      </c>
      <c r="B37" s="2">
        <v>2506.502</v>
      </c>
      <c r="C37" s="3" t="s">
        <v>34</v>
      </c>
      <c r="D37" s="2" t="s">
        <v>15</v>
      </c>
      <c r="E37" s="91">
        <v>2</v>
      </c>
      <c r="F37" s="97">
        <v>1996.46</v>
      </c>
      <c r="G37" s="104">
        <f t="shared" si="0"/>
        <v>3992.92</v>
      </c>
      <c r="H37" s="97">
        <v>1200</v>
      </c>
      <c r="I37" s="98">
        <f t="shared" si="1"/>
        <v>2400</v>
      </c>
      <c r="J37" s="97">
        <v>1193.33</v>
      </c>
      <c r="K37" s="98">
        <v>2386.66</v>
      </c>
      <c r="L37" s="97">
        <v>2300</v>
      </c>
      <c r="M37" s="98">
        <v>4600</v>
      </c>
      <c r="N37" s="97">
        <v>1200</v>
      </c>
      <c r="O37" s="98">
        <v>2400</v>
      </c>
    </row>
    <row r="38" spans="1:15" ht="24" customHeight="1">
      <c r="A38" s="2">
        <f t="shared" si="2"/>
        <v>30</v>
      </c>
      <c r="B38" s="2">
        <v>2506.6030000000001</v>
      </c>
      <c r="C38" s="3" t="s">
        <v>68</v>
      </c>
      <c r="D38" s="2" t="s">
        <v>51</v>
      </c>
      <c r="E38" s="91">
        <v>21</v>
      </c>
      <c r="F38" s="97">
        <v>878.84</v>
      </c>
      <c r="G38" s="104">
        <f t="shared" si="0"/>
        <v>18455.64</v>
      </c>
      <c r="H38" s="97">
        <v>800</v>
      </c>
      <c r="I38" s="98">
        <f t="shared" si="1"/>
        <v>16800</v>
      </c>
      <c r="J38" s="97">
        <v>984.79</v>
      </c>
      <c r="K38" s="98">
        <v>20680.59</v>
      </c>
      <c r="L38" s="97">
        <v>1470</v>
      </c>
      <c r="M38" s="98">
        <v>30870</v>
      </c>
      <c r="N38" s="97">
        <v>1175</v>
      </c>
      <c r="O38" s="98">
        <v>24675</v>
      </c>
    </row>
    <row r="39" spans="1:15" ht="24" customHeight="1">
      <c r="A39" s="2">
        <f t="shared" si="2"/>
        <v>31</v>
      </c>
      <c r="B39" s="2">
        <v>2521.518</v>
      </c>
      <c r="C39" s="3" t="s">
        <v>79</v>
      </c>
      <c r="D39" s="2" t="s">
        <v>80</v>
      </c>
      <c r="E39" s="91">
        <v>120</v>
      </c>
      <c r="F39" s="97">
        <v>18.559999999999999</v>
      </c>
      <c r="G39" s="104">
        <f t="shared" si="0"/>
        <v>2227.1999999999998</v>
      </c>
      <c r="H39" s="97">
        <v>11</v>
      </c>
      <c r="I39" s="98">
        <f t="shared" si="1"/>
        <v>1320</v>
      </c>
      <c r="J39" s="97">
        <v>11</v>
      </c>
      <c r="K39" s="98">
        <v>1320</v>
      </c>
      <c r="L39" s="97">
        <v>24</v>
      </c>
      <c r="M39" s="98">
        <v>2880</v>
      </c>
      <c r="N39" s="97">
        <v>27</v>
      </c>
      <c r="O39" s="98">
        <v>3240</v>
      </c>
    </row>
    <row r="40" spans="1:15" ht="24" customHeight="1">
      <c r="A40" s="2">
        <f t="shared" si="2"/>
        <v>32</v>
      </c>
      <c r="B40" s="2">
        <v>2531.5030000000002</v>
      </c>
      <c r="C40" s="3" t="s">
        <v>35</v>
      </c>
      <c r="D40" s="2" t="s">
        <v>51</v>
      </c>
      <c r="E40" s="91">
        <v>200</v>
      </c>
      <c r="F40" s="97">
        <v>62.79</v>
      </c>
      <c r="G40" s="104">
        <f t="shared" si="0"/>
        <v>12558</v>
      </c>
      <c r="H40" s="97">
        <v>55</v>
      </c>
      <c r="I40" s="98">
        <f t="shared" si="1"/>
        <v>11000</v>
      </c>
      <c r="J40" s="97">
        <v>63.96</v>
      </c>
      <c r="K40" s="98">
        <v>12792</v>
      </c>
      <c r="L40" s="97">
        <v>100</v>
      </c>
      <c r="M40" s="98">
        <v>20000</v>
      </c>
      <c r="N40" s="97">
        <v>60</v>
      </c>
      <c r="O40" s="98">
        <v>12000</v>
      </c>
    </row>
    <row r="41" spans="1:15" ht="24" customHeight="1">
      <c r="A41" s="2">
        <f t="shared" si="2"/>
        <v>33</v>
      </c>
      <c r="B41" s="2">
        <v>2531.5039999999999</v>
      </c>
      <c r="C41" s="3" t="s">
        <v>36</v>
      </c>
      <c r="D41" s="2" t="s">
        <v>20</v>
      </c>
      <c r="E41" s="91">
        <v>80</v>
      </c>
      <c r="F41" s="97">
        <v>156.02000000000001</v>
      </c>
      <c r="G41" s="104">
        <f t="shared" si="0"/>
        <v>12481.6</v>
      </c>
      <c r="H41" s="97">
        <v>129</v>
      </c>
      <c r="I41" s="98">
        <f t="shared" si="1"/>
        <v>10320</v>
      </c>
      <c r="J41" s="97">
        <v>129</v>
      </c>
      <c r="K41" s="98">
        <v>10320</v>
      </c>
      <c r="L41" s="97">
        <v>181</v>
      </c>
      <c r="M41" s="98">
        <v>14480</v>
      </c>
      <c r="N41" s="97">
        <v>150</v>
      </c>
      <c r="O41" s="98">
        <v>12000</v>
      </c>
    </row>
    <row r="42" spans="1:15" ht="29.65" customHeight="1">
      <c r="A42" s="2">
        <f t="shared" si="2"/>
        <v>34</v>
      </c>
      <c r="B42" s="2">
        <v>2533.5030000000002</v>
      </c>
      <c r="C42" s="3" t="s">
        <v>76</v>
      </c>
      <c r="D42" s="2" t="s">
        <v>51</v>
      </c>
      <c r="E42" s="91">
        <v>250</v>
      </c>
      <c r="F42" s="97">
        <v>10.95</v>
      </c>
      <c r="G42" s="104">
        <f t="shared" si="0"/>
        <v>2737.5</v>
      </c>
      <c r="H42" s="97">
        <v>3</v>
      </c>
      <c r="I42" s="98">
        <f t="shared" si="1"/>
        <v>750</v>
      </c>
      <c r="J42" s="97">
        <v>15.1</v>
      </c>
      <c r="K42" s="98">
        <v>3775</v>
      </c>
      <c r="L42" s="97">
        <v>11</v>
      </c>
      <c r="M42" s="98">
        <v>2750</v>
      </c>
      <c r="N42" s="97">
        <v>6.5</v>
      </c>
      <c r="O42" s="98">
        <v>1625</v>
      </c>
    </row>
    <row r="43" spans="1:15" ht="24" customHeight="1">
      <c r="A43" s="2">
        <f t="shared" si="2"/>
        <v>35</v>
      </c>
      <c r="B43" s="2">
        <v>2564.6019999999999</v>
      </c>
      <c r="C43" s="3" t="s">
        <v>74</v>
      </c>
      <c r="D43" s="2" t="s">
        <v>15</v>
      </c>
      <c r="E43" s="91">
        <v>6</v>
      </c>
      <c r="F43" s="97">
        <v>218.97</v>
      </c>
      <c r="G43" s="104">
        <f t="shared" si="0"/>
        <v>1313.82</v>
      </c>
      <c r="H43" s="97">
        <v>250</v>
      </c>
      <c r="I43" s="98">
        <f t="shared" si="1"/>
        <v>1500</v>
      </c>
      <c r="J43" s="97">
        <v>500</v>
      </c>
      <c r="K43" s="98">
        <v>3000</v>
      </c>
      <c r="L43" s="97">
        <v>222</v>
      </c>
      <c r="M43" s="98">
        <v>1332</v>
      </c>
      <c r="N43" s="97">
        <v>375</v>
      </c>
      <c r="O43" s="98">
        <v>2250</v>
      </c>
    </row>
    <row r="44" spans="1:15" ht="24" customHeight="1">
      <c r="A44" s="2">
        <f t="shared" si="2"/>
        <v>36</v>
      </c>
      <c r="B44" s="2">
        <v>2575.6080000000002</v>
      </c>
      <c r="C44" s="3" t="s">
        <v>42</v>
      </c>
      <c r="D44" s="2" t="s">
        <v>43</v>
      </c>
      <c r="E44" s="91">
        <v>20</v>
      </c>
      <c r="F44" s="97">
        <v>6.57</v>
      </c>
      <c r="G44" s="104">
        <f t="shared" si="0"/>
        <v>131.4</v>
      </c>
      <c r="H44" s="97">
        <v>8</v>
      </c>
      <c r="I44" s="98">
        <f t="shared" si="1"/>
        <v>160</v>
      </c>
      <c r="J44" s="97">
        <v>6</v>
      </c>
      <c r="K44" s="98">
        <v>120</v>
      </c>
      <c r="L44" s="97">
        <v>22</v>
      </c>
      <c r="M44" s="98">
        <v>440</v>
      </c>
      <c r="N44" s="97">
        <v>6.5</v>
      </c>
      <c r="O44" s="98">
        <v>130</v>
      </c>
    </row>
    <row r="45" spans="1:15" ht="24" customHeight="1">
      <c r="A45" s="2">
        <f t="shared" si="2"/>
        <v>37</v>
      </c>
      <c r="B45" s="2">
        <v>2582.5030000000002</v>
      </c>
      <c r="C45" s="3" t="s">
        <v>82</v>
      </c>
      <c r="D45" s="2" t="s">
        <v>51</v>
      </c>
      <c r="E45" s="91">
        <v>15</v>
      </c>
      <c r="F45" s="97">
        <v>6.57</v>
      </c>
      <c r="G45" s="104">
        <f t="shared" si="0"/>
        <v>98.550000000000011</v>
      </c>
      <c r="H45" s="97">
        <v>170</v>
      </c>
      <c r="I45" s="98">
        <f t="shared" si="1"/>
        <v>2550</v>
      </c>
      <c r="J45" s="97">
        <v>6</v>
      </c>
      <c r="K45" s="98">
        <v>90</v>
      </c>
      <c r="L45" s="97">
        <v>7</v>
      </c>
      <c r="M45" s="98">
        <v>105</v>
      </c>
      <c r="N45" s="97">
        <v>75</v>
      </c>
      <c r="O45" s="98">
        <v>1125</v>
      </c>
    </row>
    <row r="46" spans="1:15" ht="24" customHeight="1">
      <c r="A46" s="2">
        <f t="shared" si="2"/>
        <v>38</v>
      </c>
      <c r="B46" s="2">
        <v>2582.518</v>
      </c>
      <c r="C46" s="3" t="s">
        <v>83</v>
      </c>
      <c r="D46" s="2" t="s">
        <v>80</v>
      </c>
      <c r="E46" s="91">
        <v>25</v>
      </c>
      <c r="F46" s="97">
        <v>9.31</v>
      </c>
      <c r="G46" s="104">
        <f t="shared" si="0"/>
        <v>232.75</v>
      </c>
      <c r="H46" s="97">
        <v>95</v>
      </c>
      <c r="I46" s="98">
        <f t="shared" si="1"/>
        <v>2375</v>
      </c>
      <c r="J46" s="97">
        <v>8.5</v>
      </c>
      <c r="K46" s="98">
        <v>212.5</v>
      </c>
      <c r="L46" s="97">
        <v>10</v>
      </c>
      <c r="M46" s="98">
        <v>250</v>
      </c>
      <c r="N46" s="97">
        <v>17.25</v>
      </c>
      <c r="O46" s="98">
        <v>431.25</v>
      </c>
    </row>
    <row r="47" spans="1:15" ht="24" customHeight="1">
      <c r="A47" s="2">
        <f t="shared" si="2"/>
        <v>39</v>
      </c>
      <c r="B47" s="2" t="s">
        <v>44</v>
      </c>
      <c r="C47" s="3" t="s">
        <v>45</v>
      </c>
      <c r="D47" s="2" t="s">
        <v>44</v>
      </c>
      <c r="E47" s="91" t="s">
        <v>44</v>
      </c>
      <c r="F47" s="97">
        <v>50000</v>
      </c>
      <c r="G47" s="104">
        <v>50000</v>
      </c>
      <c r="H47" s="97">
        <v>50000</v>
      </c>
      <c r="I47" s="98">
        <f>H47</f>
        <v>50000</v>
      </c>
      <c r="J47" s="97">
        <v>50000</v>
      </c>
      <c r="K47" s="98">
        <v>50000</v>
      </c>
      <c r="L47" s="97">
        <v>50000</v>
      </c>
      <c r="M47" s="98">
        <v>50000</v>
      </c>
      <c r="N47" s="97">
        <v>50000</v>
      </c>
      <c r="O47" s="98">
        <v>50000</v>
      </c>
    </row>
    <row r="48" spans="1:15" ht="24" customHeight="1">
      <c r="A48" s="2">
        <f t="shared" si="2"/>
        <v>40</v>
      </c>
      <c r="B48" s="2" t="s">
        <v>44</v>
      </c>
      <c r="C48" s="3" t="s">
        <v>46</v>
      </c>
      <c r="D48" s="2" t="s">
        <v>44</v>
      </c>
      <c r="E48" s="91" t="s">
        <v>44</v>
      </c>
      <c r="F48" s="97">
        <v>20000</v>
      </c>
      <c r="G48" s="104">
        <v>20000</v>
      </c>
      <c r="H48" s="97">
        <v>20000</v>
      </c>
      <c r="I48" s="98">
        <f>H48</f>
        <v>20000</v>
      </c>
      <c r="J48" s="97">
        <v>20000</v>
      </c>
      <c r="K48" s="98">
        <v>20000</v>
      </c>
      <c r="L48" s="97">
        <v>20000</v>
      </c>
      <c r="M48" s="98">
        <v>20000</v>
      </c>
      <c r="N48" s="97">
        <v>20000</v>
      </c>
      <c r="O48" s="98">
        <v>20000</v>
      </c>
    </row>
    <row r="49" spans="1:15" ht="24" customHeight="1" thickBot="1">
      <c r="A49" s="9"/>
      <c r="B49" s="9"/>
      <c r="C49" s="10"/>
      <c r="D49" s="11"/>
      <c r="E49" s="92"/>
      <c r="F49" s="99"/>
      <c r="G49" s="105"/>
      <c r="H49" s="112"/>
      <c r="I49" s="113"/>
      <c r="J49" s="112"/>
      <c r="K49" s="113"/>
      <c r="L49" s="112"/>
      <c r="M49" s="113"/>
      <c r="N49" s="112"/>
      <c r="O49" s="113"/>
    </row>
    <row r="50" spans="1:15" ht="46.5" customHeight="1" thickBot="1">
      <c r="A50" s="21"/>
      <c r="B50" s="22"/>
      <c r="C50" s="31" t="s">
        <v>102</v>
      </c>
      <c r="D50" s="32"/>
      <c r="E50" s="32"/>
      <c r="F50" s="32"/>
      <c r="G50" s="106">
        <f>SUM(G9:G48)</f>
        <v>575473.12000000011</v>
      </c>
      <c r="H50" s="114"/>
      <c r="I50" s="23">
        <f t="shared" ref="H50:O50" si="3">SUM(I9:I48)</f>
        <v>330096</v>
      </c>
      <c r="J50" s="114"/>
      <c r="K50" s="23">
        <f t="shared" si="3"/>
        <v>366088.3</v>
      </c>
      <c r="L50" s="114"/>
      <c r="M50" s="23">
        <f t="shared" si="3"/>
        <v>876073</v>
      </c>
      <c r="N50" s="114"/>
      <c r="O50" s="23">
        <f t="shared" si="3"/>
        <v>601736.25</v>
      </c>
    </row>
    <row r="51" spans="1:15" ht="24.75" customHeight="1" thickBot="1">
      <c r="A51" s="46"/>
      <c r="B51" s="46"/>
      <c r="C51" s="46"/>
      <c r="D51" s="46"/>
      <c r="E51" s="46"/>
      <c r="F51" s="46"/>
      <c r="G51" s="46"/>
      <c r="H51" s="115"/>
      <c r="I51" s="75"/>
      <c r="J51" s="115"/>
      <c r="K51" s="75"/>
      <c r="L51" s="115"/>
      <c r="M51" s="75"/>
      <c r="N51" s="115"/>
      <c r="O51" s="75"/>
    </row>
    <row r="52" spans="1:15" ht="24" customHeight="1" thickBot="1">
      <c r="A52" s="56" t="s">
        <v>108</v>
      </c>
      <c r="B52" s="57"/>
      <c r="C52" s="57"/>
      <c r="D52" s="57"/>
      <c r="E52" s="57"/>
      <c r="F52" s="57"/>
      <c r="G52" s="57"/>
      <c r="H52" s="56"/>
      <c r="I52" s="58"/>
      <c r="J52" s="56"/>
      <c r="K52" s="58"/>
      <c r="L52" s="56"/>
      <c r="M52" s="58"/>
      <c r="N52" s="56"/>
      <c r="O52" s="58"/>
    </row>
    <row r="53" spans="1:15" ht="24" customHeight="1">
      <c r="A53" s="2">
        <f>1+A48</f>
        <v>41</v>
      </c>
      <c r="B53" s="2">
        <v>1710.6010000000001</v>
      </c>
      <c r="C53" s="3" t="s">
        <v>12</v>
      </c>
      <c r="D53" s="2" t="s">
        <v>2</v>
      </c>
      <c r="E53" s="4">
        <v>1</v>
      </c>
      <c r="F53" s="5">
        <v>140916.15</v>
      </c>
      <c r="G53" s="104">
        <f>F53*E53</f>
        <v>140916.15</v>
      </c>
      <c r="H53" s="97">
        <v>0</v>
      </c>
      <c r="I53" s="98">
        <f>H53*E53</f>
        <v>0</v>
      </c>
      <c r="J53" s="97">
        <v>2500</v>
      </c>
      <c r="K53" s="98">
        <v>2500</v>
      </c>
      <c r="L53" s="97">
        <v>23000</v>
      </c>
      <c r="M53" s="98">
        <v>23000</v>
      </c>
      <c r="N53" s="97">
        <v>10000</v>
      </c>
      <c r="O53" s="98">
        <v>10000</v>
      </c>
    </row>
    <row r="54" spans="1:15" ht="24" customHeight="1">
      <c r="A54" s="2">
        <f>1+A53</f>
        <v>42</v>
      </c>
      <c r="B54" s="2">
        <v>2021.501</v>
      </c>
      <c r="C54" s="3" t="s">
        <v>13</v>
      </c>
      <c r="D54" s="2" t="s">
        <v>2</v>
      </c>
      <c r="E54" s="4">
        <v>1</v>
      </c>
      <c r="F54" s="5">
        <v>29920.66</v>
      </c>
      <c r="G54" s="104">
        <f t="shared" ref="G54:G89" si="4">F54*E54</f>
        <v>29920.66</v>
      </c>
      <c r="H54" s="97">
        <v>0</v>
      </c>
      <c r="I54" s="98">
        <f t="shared" ref="I54:I89" si="5">H54*E54</f>
        <v>0</v>
      </c>
      <c r="J54" s="97">
        <v>84395.82</v>
      </c>
      <c r="K54" s="98">
        <v>84395.82</v>
      </c>
      <c r="L54" s="97">
        <v>60000</v>
      </c>
      <c r="M54" s="98">
        <v>60000</v>
      </c>
      <c r="N54" s="97">
        <v>83442</v>
      </c>
      <c r="O54" s="98">
        <v>83442</v>
      </c>
    </row>
    <row r="55" spans="1:15" ht="24" customHeight="1">
      <c r="A55" s="2">
        <f t="shared" ref="A55:A89" si="6">1+A54</f>
        <v>43</v>
      </c>
      <c r="B55" s="2">
        <v>2104.502</v>
      </c>
      <c r="C55" s="3" t="s">
        <v>14</v>
      </c>
      <c r="D55" s="2" t="s">
        <v>15</v>
      </c>
      <c r="E55" s="4">
        <v>7</v>
      </c>
      <c r="F55" s="5">
        <v>475.75</v>
      </c>
      <c r="G55" s="104">
        <f t="shared" si="4"/>
        <v>3330.25</v>
      </c>
      <c r="H55" s="97">
        <v>0</v>
      </c>
      <c r="I55" s="98">
        <f t="shared" si="5"/>
        <v>0</v>
      </c>
      <c r="J55" s="97">
        <v>1184.8499999999999</v>
      </c>
      <c r="K55" s="98">
        <v>8293.9499999999989</v>
      </c>
      <c r="L55" s="97">
        <v>2400</v>
      </c>
      <c r="M55" s="98">
        <v>16800</v>
      </c>
      <c r="N55" s="97">
        <v>1750</v>
      </c>
      <c r="O55" s="98">
        <v>12250</v>
      </c>
    </row>
    <row r="56" spans="1:15" ht="24" customHeight="1">
      <c r="A56" s="2">
        <f t="shared" si="6"/>
        <v>44</v>
      </c>
      <c r="B56" s="2">
        <v>2104.502</v>
      </c>
      <c r="C56" s="3" t="s">
        <v>94</v>
      </c>
      <c r="D56" s="2" t="s">
        <v>15</v>
      </c>
      <c r="E56" s="4">
        <v>4</v>
      </c>
      <c r="F56" s="5">
        <v>275.14</v>
      </c>
      <c r="G56" s="104">
        <f t="shared" si="4"/>
        <v>1100.56</v>
      </c>
      <c r="H56" s="97">
        <v>0</v>
      </c>
      <c r="I56" s="98">
        <f t="shared" si="5"/>
        <v>0</v>
      </c>
      <c r="J56" s="97">
        <v>270.74</v>
      </c>
      <c r="K56" s="98">
        <v>1082.96</v>
      </c>
      <c r="L56" s="97">
        <v>530</v>
      </c>
      <c r="M56" s="98">
        <v>2120</v>
      </c>
      <c r="N56" s="97">
        <v>500</v>
      </c>
      <c r="O56" s="98">
        <v>2000</v>
      </c>
    </row>
    <row r="57" spans="1:15" ht="24" customHeight="1">
      <c r="A57" s="2">
        <f t="shared" si="6"/>
        <v>45</v>
      </c>
      <c r="B57" s="2">
        <v>2104.5030000000002</v>
      </c>
      <c r="C57" s="3" t="s">
        <v>17</v>
      </c>
      <c r="D57" s="2" t="s">
        <v>51</v>
      </c>
      <c r="E57" s="4">
        <v>550</v>
      </c>
      <c r="F57" s="5">
        <v>3.28</v>
      </c>
      <c r="G57" s="104">
        <f t="shared" si="4"/>
        <v>1804</v>
      </c>
      <c r="H57" s="97">
        <v>0</v>
      </c>
      <c r="I57" s="98">
        <f t="shared" si="5"/>
        <v>0</v>
      </c>
      <c r="J57" s="97">
        <v>2.4300000000000002</v>
      </c>
      <c r="K57" s="98">
        <v>1336.5</v>
      </c>
      <c r="L57" s="97">
        <v>4</v>
      </c>
      <c r="M57" s="98">
        <v>2200</v>
      </c>
      <c r="N57" s="97">
        <v>3.5</v>
      </c>
      <c r="O57" s="98">
        <v>1925</v>
      </c>
    </row>
    <row r="58" spans="1:15" ht="24" customHeight="1">
      <c r="A58" s="2">
        <f t="shared" si="6"/>
        <v>46</v>
      </c>
      <c r="B58" s="2">
        <v>2104.5030000000002</v>
      </c>
      <c r="C58" s="3" t="s">
        <v>18</v>
      </c>
      <c r="D58" s="2" t="s">
        <v>51</v>
      </c>
      <c r="E58" s="4">
        <v>430</v>
      </c>
      <c r="F58" s="5">
        <v>6.02</v>
      </c>
      <c r="G58" s="104">
        <f t="shared" si="4"/>
        <v>2588.6</v>
      </c>
      <c r="H58" s="97">
        <v>0</v>
      </c>
      <c r="I58" s="98">
        <f t="shared" si="5"/>
        <v>0</v>
      </c>
      <c r="J58" s="97">
        <v>4.7</v>
      </c>
      <c r="K58" s="98">
        <v>2021</v>
      </c>
      <c r="L58" s="97">
        <v>8</v>
      </c>
      <c r="M58" s="98">
        <v>3440</v>
      </c>
      <c r="N58" s="97">
        <v>5</v>
      </c>
      <c r="O58" s="98">
        <v>2150</v>
      </c>
    </row>
    <row r="59" spans="1:15" ht="24" customHeight="1">
      <c r="A59" s="2">
        <f t="shared" si="6"/>
        <v>47</v>
      </c>
      <c r="B59" s="2">
        <v>2104.5030000000002</v>
      </c>
      <c r="C59" s="3" t="s">
        <v>53</v>
      </c>
      <c r="D59" s="2" t="s">
        <v>51</v>
      </c>
      <c r="E59" s="4">
        <v>120</v>
      </c>
      <c r="F59" s="5">
        <v>46.53</v>
      </c>
      <c r="G59" s="104">
        <f t="shared" si="4"/>
        <v>5583.6</v>
      </c>
      <c r="H59" s="97">
        <v>0</v>
      </c>
      <c r="I59" s="98">
        <f t="shared" si="5"/>
        <v>0</v>
      </c>
      <c r="J59" s="97">
        <v>131.06</v>
      </c>
      <c r="K59" s="98">
        <v>15727.2</v>
      </c>
      <c r="L59" s="97">
        <v>141</v>
      </c>
      <c r="M59" s="98">
        <v>16920</v>
      </c>
      <c r="N59" s="97">
        <v>45</v>
      </c>
      <c r="O59" s="98">
        <v>5400</v>
      </c>
    </row>
    <row r="60" spans="1:15" ht="24" customHeight="1">
      <c r="A60" s="2">
        <f t="shared" si="6"/>
        <v>48</v>
      </c>
      <c r="B60" s="2">
        <v>2104.5030000000002</v>
      </c>
      <c r="C60" s="3" t="s">
        <v>54</v>
      </c>
      <c r="D60" s="2" t="s">
        <v>51</v>
      </c>
      <c r="E60" s="4">
        <v>60</v>
      </c>
      <c r="F60" s="5">
        <v>36.549999999999997</v>
      </c>
      <c r="G60" s="104">
        <f t="shared" si="4"/>
        <v>2193</v>
      </c>
      <c r="H60" s="97">
        <v>0</v>
      </c>
      <c r="I60" s="98">
        <f t="shared" si="5"/>
        <v>0</v>
      </c>
      <c r="J60" s="97">
        <v>10</v>
      </c>
      <c r="K60" s="98">
        <v>600</v>
      </c>
      <c r="L60" s="97">
        <v>56</v>
      </c>
      <c r="M60" s="98">
        <v>3360</v>
      </c>
      <c r="N60" s="97">
        <v>16</v>
      </c>
      <c r="O60" s="98">
        <v>960</v>
      </c>
    </row>
    <row r="61" spans="1:15" ht="24" customHeight="1">
      <c r="A61" s="2">
        <f t="shared" si="6"/>
        <v>49</v>
      </c>
      <c r="B61" s="2">
        <v>2104.5039999999999</v>
      </c>
      <c r="C61" s="3" t="s">
        <v>21</v>
      </c>
      <c r="D61" s="2" t="s">
        <v>20</v>
      </c>
      <c r="E61" s="4">
        <v>2300</v>
      </c>
      <c r="F61" s="5">
        <v>7</v>
      </c>
      <c r="G61" s="104">
        <f t="shared" si="4"/>
        <v>16100</v>
      </c>
      <c r="H61" s="97">
        <v>0</v>
      </c>
      <c r="I61" s="98">
        <f t="shared" si="5"/>
        <v>0</v>
      </c>
      <c r="J61" s="97">
        <v>18.510000000000002</v>
      </c>
      <c r="K61" s="98">
        <v>42573</v>
      </c>
      <c r="L61" s="97">
        <v>23</v>
      </c>
      <c r="M61" s="98">
        <v>52900</v>
      </c>
      <c r="N61" s="97">
        <v>12</v>
      </c>
      <c r="O61" s="98">
        <v>27600</v>
      </c>
    </row>
    <row r="62" spans="1:15" ht="24" customHeight="1">
      <c r="A62" s="2">
        <f t="shared" si="6"/>
        <v>50</v>
      </c>
      <c r="B62" s="2">
        <v>2105.607</v>
      </c>
      <c r="C62" s="3" t="s">
        <v>78</v>
      </c>
      <c r="D62" s="2" t="s">
        <v>26</v>
      </c>
      <c r="E62" s="4">
        <v>210</v>
      </c>
      <c r="F62" s="5">
        <v>49.66</v>
      </c>
      <c r="G62" s="104">
        <f t="shared" si="4"/>
        <v>10428.599999999999</v>
      </c>
      <c r="H62" s="97">
        <v>0</v>
      </c>
      <c r="I62" s="98">
        <f t="shared" si="5"/>
        <v>0</v>
      </c>
      <c r="J62" s="97">
        <v>86.37</v>
      </c>
      <c r="K62" s="98">
        <v>18137.7</v>
      </c>
      <c r="L62" s="97">
        <v>106</v>
      </c>
      <c r="M62" s="98">
        <v>22260</v>
      </c>
      <c r="N62" s="97">
        <v>26</v>
      </c>
      <c r="O62" s="98">
        <v>5460</v>
      </c>
    </row>
    <row r="63" spans="1:15" ht="24" customHeight="1">
      <c r="A63" s="2">
        <f t="shared" si="6"/>
        <v>51</v>
      </c>
      <c r="B63" s="2">
        <v>2106.5070000000001</v>
      </c>
      <c r="C63" s="3" t="s">
        <v>73</v>
      </c>
      <c r="D63" s="2" t="s">
        <v>26</v>
      </c>
      <c r="E63" s="4">
        <v>1100</v>
      </c>
      <c r="F63" s="5">
        <v>20.11</v>
      </c>
      <c r="G63" s="104">
        <f t="shared" si="4"/>
        <v>22121</v>
      </c>
      <c r="H63" s="97">
        <v>0</v>
      </c>
      <c r="I63" s="98">
        <f t="shared" si="5"/>
        <v>0</v>
      </c>
      <c r="J63" s="97">
        <v>48.39</v>
      </c>
      <c r="K63" s="98">
        <v>53229</v>
      </c>
      <c r="L63" s="97">
        <v>42</v>
      </c>
      <c r="M63" s="98">
        <v>46200</v>
      </c>
      <c r="N63" s="97">
        <v>75</v>
      </c>
      <c r="O63" s="98">
        <v>82500</v>
      </c>
    </row>
    <row r="64" spans="1:15" ht="24" customHeight="1">
      <c r="A64" s="2">
        <f t="shared" si="6"/>
        <v>52</v>
      </c>
      <c r="B64" s="2">
        <v>2211.509</v>
      </c>
      <c r="C64" s="3" t="s">
        <v>91</v>
      </c>
      <c r="D64" s="2" t="s">
        <v>24</v>
      </c>
      <c r="E64" s="4">
        <v>2000</v>
      </c>
      <c r="F64" s="5">
        <v>32.409999999999997</v>
      </c>
      <c r="G64" s="104">
        <f t="shared" si="4"/>
        <v>64819.999999999993</v>
      </c>
      <c r="H64" s="97">
        <v>0</v>
      </c>
      <c r="I64" s="98">
        <f t="shared" si="5"/>
        <v>0</v>
      </c>
      <c r="J64" s="97">
        <v>47.87</v>
      </c>
      <c r="K64" s="98">
        <v>95740</v>
      </c>
      <c r="L64" s="97">
        <v>46</v>
      </c>
      <c r="M64" s="98">
        <v>92000</v>
      </c>
      <c r="N64" s="97">
        <v>28</v>
      </c>
      <c r="O64" s="98">
        <v>56000</v>
      </c>
    </row>
    <row r="65" spans="1:15" ht="24" customHeight="1">
      <c r="A65" s="2">
        <f t="shared" si="6"/>
        <v>53</v>
      </c>
      <c r="B65" s="2">
        <v>2301.607</v>
      </c>
      <c r="C65" s="3" t="s">
        <v>25</v>
      </c>
      <c r="D65" s="2" t="s">
        <v>26</v>
      </c>
      <c r="E65" s="4">
        <v>60</v>
      </c>
      <c r="F65" s="5">
        <v>486.54</v>
      </c>
      <c r="G65" s="104">
        <f t="shared" si="4"/>
        <v>29192.400000000001</v>
      </c>
      <c r="H65" s="97">
        <v>0</v>
      </c>
      <c r="I65" s="98">
        <f t="shared" si="5"/>
        <v>0</v>
      </c>
      <c r="J65" s="97">
        <v>410.65</v>
      </c>
      <c r="K65" s="98">
        <v>24639</v>
      </c>
      <c r="L65" s="97">
        <v>1050</v>
      </c>
      <c r="M65" s="98">
        <v>63000</v>
      </c>
      <c r="N65" s="97">
        <v>350</v>
      </c>
      <c r="O65" s="98">
        <v>21000</v>
      </c>
    </row>
    <row r="66" spans="1:15" ht="24" customHeight="1">
      <c r="A66" s="2">
        <f t="shared" si="6"/>
        <v>54</v>
      </c>
      <c r="B66" s="2">
        <v>2357.5059999999999</v>
      </c>
      <c r="C66" s="3" t="s">
        <v>27</v>
      </c>
      <c r="D66" s="2" t="s">
        <v>28</v>
      </c>
      <c r="E66" s="4">
        <v>235</v>
      </c>
      <c r="F66" s="5">
        <v>5.75</v>
      </c>
      <c r="G66" s="104">
        <f t="shared" si="4"/>
        <v>1351.25</v>
      </c>
      <c r="H66" s="97">
        <v>0</v>
      </c>
      <c r="I66" s="98">
        <f t="shared" si="5"/>
        <v>0</v>
      </c>
      <c r="J66" s="97">
        <v>7.11</v>
      </c>
      <c r="K66" s="98">
        <v>1670.8500000000001</v>
      </c>
      <c r="L66" s="97">
        <v>1</v>
      </c>
      <c r="M66" s="98">
        <v>235</v>
      </c>
      <c r="N66" s="97">
        <v>5.5</v>
      </c>
      <c r="O66" s="98">
        <v>1292.5</v>
      </c>
    </row>
    <row r="67" spans="1:15" ht="24" customHeight="1">
      <c r="A67" s="2">
        <f t="shared" si="6"/>
        <v>55</v>
      </c>
      <c r="B67" s="2">
        <v>2360.509</v>
      </c>
      <c r="C67" s="3" t="s">
        <v>57</v>
      </c>
      <c r="D67" s="2" t="s">
        <v>24</v>
      </c>
      <c r="E67" s="4">
        <v>225</v>
      </c>
      <c r="F67" s="5">
        <v>146.55000000000001</v>
      </c>
      <c r="G67" s="104">
        <f t="shared" si="4"/>
        <v>32973.75</v>
      </c>
      <c r="H67" s="97">
        <v>0</v>
      </c>
      <c r="I67" s="98">
        <f t="shared" si="5"/>
        <v>0</v>
      </c>
      <c r="J67" s="97">
        <v>114.18</v>
      </c>
      <c r="K67" s="98">
        <v>25690.5</v>
      </c>
      <c r="L67" s="97">
        <v>145</v>
      </c>
      <c r="M67" s="98">
        <v>32625</v>
      </c>
      <c r="N67" s="97">
        <v>135</v>
      </c>
      <c r="O67" s="98">
        <v>30375</v>
      </c>
    </row>
    <row r="68" spans="1:15" ht="24" customHeight="1">
      <c r="A68" s="2">
        <f t="shared" si="6"/>
        <v>56</v>
      </c>
      <c r="B68" s="2">
        <v>2360.509</v>
      </c>
      <c r="C68" s="3" t="s">
        <v>58</v>
      </c>
      <c r="D68" s="2" t="s">
        <v>24</v>
      </c>
      <c r="E68" s="4">
        <v>450</v>
      </c>
      <c r="F68" s="5">
        <v>136.58000000000001</v>
      </c>
      <c r="G68" s="104">
        <f t="shared" si="4"/>
        <v>61461.000000000007</v>
      </c>
      <c r="H68" s="97">
        <v>0</v>
      </c>
      <c r="I68" s="98">
        <f t="shared" si="5"/>
        <v>0</v>
      </c>
      <c r="J68" s="97">
        <v>107.67</v>
      </c>
      <c r="K68" s="98">
        <v>48451.5</v>
      </c>
      <c r="L68" s="97">
        <v>133</v>
      </c>
      <c r="M68" s="98">
        <v>59850</v>
      </c>
      <c r="N68" s="97">
        <v>124</v>
      </c>
      <c r="O68" s="98">
        <v>55800</v>
      </c>
    </row>
    <row r="69" spans="1:15" ht="24" customHeight="1">
      <c r="A69" s="2">
        <f t="shared" si="6"/>
        <v>57</v>
      </c>
      <c r="B69" s="2">
        <v>2360.509</v>
      </c>
      <c r="C69" s="3" t="s">
        <v>56</v>
      </c>
      <c r="D69" s="2" t="s">
        <v>24</v>
      </c>
      <c r="E69" s="4">
        <v>280</v>
      </c>
      <c r="F69" s="5">
        <v>168.28</v>
      </c>
      <c r="G69" s="104">
        <f t="shared" si="4"/>
        <v>47118.400000000001</v>
      </c>
      <c r="H69" s="97">
        <v>0</v>
      </c>
      <c r="I69" s="98">
        <f t="shared" si="5"/>
        <v>0</v>
      </c>
      <c r="J69" s="97">
        <v>114.31</v>
      </c>
      <c r="K69" s="98">
        <v>32006.799999999999</v>
      </c>
      <c r="L69" s="97">
        <v>174</v>
      </c>
      <c r="M69" s="98">
        <v>48720</v>
      </c>
      <c r="N69" s="97">
        <v>185</v>
      </c>
      <c r="O69" s="98">
        <v>51800</v>
      </c>
    </row>
    <row r="70" spans="1:15" ht="24" customHeight="1">
      <c r="A70" s="2">
        <f t="shared" si="6"/>
        <v>58</v>
      </c>
      <c r="B70" s="2">
        <v>2451.5070000000001</v>
      </c>
      <c r="C70" s="3" t="s">
        <v>77</v>
      </c>
      <c r="D70" s="2" t="s">
        <v>26</v>
      </c>
      <c r="E70" s="4">
        <v>30</v>
      </c>
      <c r="F70" s="5">
        <v>65.900000000000006</v>
      </c>
      <c r="G70" s="104">
        <f t="shared" si="4"/>
        <v>1977.0000000000002</v>
      </c>
      <c r="H70" s="97">
        <v>0</v>
      </c>
      <c r="I70" s="98">
        <f t="shared" si="5"/>
        <v>0</v>
      </c>
      <c r="J70" s="97">
        <v>152.56</v>
      </c>
      <c r="K70" s="98">
        <v>4576.8</v>
      </c>
      <c r="L70" s="97">
        <v>47</v>
      </c>
      <c r="M70" s="98">
        <v>1410</v>
      </c>
      <c r="N70" s="97">
        <v>88</v>
      </c>
      <c r="O70" s="98">
        <v>2640</v>
      </c>
    </row>
    <row r="71" spans="1:15" ht="24" customHeight="1">
      <c r="A71" s="2">
        <f t="shared" si="6"/>
        <v>59</v>
      </c>
      <c r="B71" s="2">
        <v>2501.502</v>
      </c>
      <c r="C71" s="3" t="s">
        <v>60</v>
      </c>
      <c r="D71" s="2" t="s">
        <v>15</v>
      </c>
      <c r="E71" s="4">
        <v>2</v>
      </c>
      <c r="F71" s="5">
        <v>2425.65</v>
      </c>
      <c r="G71" s="104">
        <f t="shared" si="4"/>
        <v>4851.3</v>
      </c>
      <c r="H71" s="97">
        <v>0</v>
      </c>
      <c r="I71" s="98">
        <f t="shared" si="5"/>
        <v>0</v>
      </c>
      <c r="J71" s="97">
        <v>2441.37</v>
      </c>
      <c r="K71" s="98">
        <v>4882.74</v>
      </c>
      <c r="L71" s="97">
        <v>1921</v>
      </c>
      <c r="M71" s="98">
        <v>3842</v>
      </c>
      <c r="N71" s="97">
        <v>2235</v>
      </c>
      <c r="O71" s="98">
        <v>4470</v>
      </c>
    </row>
    <row r="72" spans="1:15" ht="24" customHeight="1">
      <c r="A72" s="2">
        <f t="shared" si="6"/>
        <v>60</v>
      </c>
      <c r="B72" s="2">
        <v>2503.5030000000002</v>
      </c>
      <c r="C72" s="3" t="s">
        <v>61</v>
      </c>
      <c r="D72" s="2" t="s">
        <v>51</v>
      </c>
      <c r="E72" s="4">
        <v>30</v>
      </c>
      <c r="F72" s="5">
        <v>106.78</v>
      </c>
      <c r="G72" s="104">
        <f t="shared" si="4"/>
        <v>3203.4</v>
      </c>
      <c r="H72" s="97">
        <v>0</v>
      </c>
      <c r="I72" s="98">
        <f t="shared" si="5"/>
        <v>0</v>
      </c>
      <c r="J72" s="97">
        <v>118.54</v>
      </c>
      <c r="K72" s="98">
        <v>3556.2000000000003</v>
      </c>
      <c r="L72" s="97">
        <v>262</v>
      </c>
      <c r="M72" s="98">
        <v>7860</v>
      </c>
      <c r="N72" s="97">
        <v>200</v>
      </c>
      <c r="O72" s="98">
        <v>6000</v>
      </c>
    </row>
    <row r="73" spans="1:15" ht="24" customHeight="1">
      <c r="A73" s="2">
        <f t="shared" si="6"/>
        <v>61</v>
      </c>
      <c r="B73" s="2">
        <v>2503.5030000000002</v>
      </c>
      <c r="C73" s="3" t="s">
        <v>85</v>
      </c>
      <c r="D73" s="2" t="s">
        <v>51</v>
      </c>
      <c r="E73" s="4">
        <v>620</v>
      </c>
      <c r="F73" s="5">
        <v>398.52</v>
      </c>
      <c r="G73" s="104">
        <f t="shared" si="4"/>
        <v>247082.4</v>
      </c>
      <c r="H73" s="97">
        <v>0</v>
      </c>
      <c r="I73" s="98">
        <f t="shared" si="5"/>
        <v>0</v>
      </c>
      <c r="J73" s="97">
        <v>555.09</v>
      </c>
      <c r="K73" s="98">
        <v>344155.80000000005</v>
      </c>
      <c r="L73" s="97">
        <v>435</v>
      </c>
      <c r="M73" s="98">
        <v>269700</v>
      </c>
      <c r="N73" s="97">
        <v>325</v>
      </c>
      <c r="O73" s="98">
        <v>201500</v>
      </c>
    </row>
    <row r="74" spans="1:15" ht="24" customHeight="1">
      <c r="A74" s="2">
        <f t="shared" si="6"/>
        <v>62</v>
      </c>
      <c r="B74" s="2">
        <v>2503.6030000000001</v>
      </c>
      <c r="C74" s="3" t="s">
        <v>97</v>
      </c>
      <c r="D74" s="2" t="s">
        <v>51</v>
      </c>
      <c r="E74" s="4">
        <v>60</v>
      </c>
      <c r="F74" s="5">
        <v>4077.79</v>
      </c>
      <c r="G74" s="104">
        <f t="shared" si="4"/>
        <v>244667.4</v>
      </c>
      <c r="H74" s="97">
        <v>0</v>
      </c>
      <c r="I74" s="98">
        <f t="shared" si="5"/>
        <v>0</v>
      </c>
      <c r="J74" s="97">
        <v>5867.23</v>
      </c>
      <c r="K74" s="98">
        <v>352033.8</v>
      </c>
      <c r="L74" s="97">
        <v>6400</v>
      </c>
      <c r="M74" s="98">
        <v>384000</v>
      </c>
      <c r="N74" s="97">
        <v>4650</v>
      </c>
      <c r="O74" s="98">
        <v>279000</v>
      </c>
    </row>
    <row r="75" spans="1:15" ht="24" customHeight="1">
      <c r="A75" s="2">
        <f t="shared" si="6"/>
        <v>63</v>
      </c>
      <c r="B75" s="2">
        <v>2506.6019999999999</v>
      </c>
      <c r="C75" s="3" t="s">
        <v>66</v>
      </c>
      <c r="D75" s="2" t="s">
        <v>15</v>
      </c>
      <c r="E75" s="4">
        <v>4</v>
      </c>
      <c r="F75" s="5">
        <v>13416.16</v>
      </c>
      <c r="G75" s="104">
        <f t="shared" si="4"/>
        <v>53664.639999999999</v>
      </c>
      <c r="H75" s="97">
        <v>0</v>
      </c>
      <c r="I75" s="98">
        <f t="shared" si="5"/>
        <v>0</v>
      </c>
      <c r="J75" s="97">
        <v>13813.99</v>
      </c>
      <c r="K75" s="98">
        <v>55255.96</v>
      </c>
      <c r="L75" s="97">
        <v>11700</v>
      </c>
      <c r="M75" s="98">
        <v>46800</v>
      </c>
      <c r="N75" s="97">
        <v>12000</v>
      </c>
      <c r="O75" s="98">
        <v>48000</v>
      </c>
    </row>
    <row r="76" spans="1:15" ht="24" customHeight="1">
      <c r="A76" s="2">
        <f t="shared" si="6"/>
        <v>64</v>
      </c>
      <c r="B76" s="2">
        <v>2506.6019999999999</v>
      </c>
      <c r="C76" s="3" t="s">
        <v>65</v>
      </c>
      <c r="D76" s="2" t="s">
        <v>15</v>
      </c>
      <c r="E76" s="4">
        <v>2</v>
      </c>
      <c r="F76" s="5">
        <v>4577.3999999999996</v>
      </c>
      <c r="G76" s="104">
        <f t="shared" si="4"/>
        <v>9154.7999999999993</v>
      </c>
      <c r="H76" s="97">
        <v>0</v>
      </c>
      <c r="I76" s="98">
        <f t="shared" si="5"/>
        <v>0</v>
      </c>
      <c r="J76" s="97">
        <v>3542.85</v>
      </c>
      <c r="K76" s="98">
        <v>7085.7</v>
      </c>
      <c r="L76" s="97">
        <v>5272</v>
      </c>
      <c r="M76" s="98">
        <v>10544</v>
      </c>
      <c r="N76" s="97">
        <v>5000</v>
      </c>
      <c r="O76" s="98">
        <v>10000</v>
      </c>
    </row>
    <row r="77" spans="1:15" ht="24" customHeight="1">
      <c r="A77" s="2">
        <f t="shared" si="6"/>
        <v>65</v>
      </c>
      <c r="B77" s="2">
        <v>2511.5039999999999</v>
      </c>
      <c r="C77" s="3" t="s">
        <v>62</v>
      </c>
      <c r="D77" s="2" t="s">
        <v>20</v>
      </c>
      <c r="E77" s="4">
        <v>40</v>
      </c>
      <c r="F77" s="5">
        <v>8.43</v>
      </c>
      <c r="G77" s="104">
        <f t="shared" si="4"/>
        <v>337.2</v>
      </c>
      <c r="H77" s="97">
        <v>0</v>
      </c>
      <c r="I77" s="98">
        <f t="shared" si="5"/>
        <v>0</v>
      </c>
      <c r="J77" s="97">
        <v>8.23</v>
      </c>
      <c r="K77" s="98">
        <v>329.20000000000005</v>
      </c>
      <c r="L77" s="97">
        <v>3</v>
      </c>
      <c r="M77" s="98">
        <v>120</v>
      </c>
      <c r="N77" s="97">
        <v>4</v>
      </c>
      <c r="O77" s="98">
        <v>160</v>
      </c>
    </row>
    <row r="78" spans="1:15" ht="24" customHeight="1">
      <c r="A78" s="2">
        <f t="shared" si="6"/>
        <v>66</v>
      </c>
      <c r="B78" s="2">
        <v>2511.5070000000001</v>
      </c>
      <c r="C78" s="3" t="s">
        <v>63</v>
      </c>
      <c r="D78" s="2" t="s">
        <v>26</v>
      </c>
      <c r="E78" s="4">
        <v>10</v>
      </c>
      <c r="F78" s="5">
        <v>122.33</v>
      </c>
      <c r="G78" s="104">
        <f t="shared" si="4"/>
        <v>1223.3</v>
      </c>
      <c r="H78" s="97">
        <v>0</v>
      </c>
      <c r="I78" s="98">
        <f t="shared" si="5"/>
        <v>0</v>
      </c>
      <c r="J78" s="97">
        <v>241.98</v>
      </c>
      <c r="K78" s="98">
        <v>2419.7999999999997</v>
      </c>
      <c r="L78" s="97">
        <v>388</v>
      </c>
      <c r="M78" s="98">
        <v>3880</v>
      </c>
      <c r="N78" s="97">
        <v>175</v>
      </c>
      <c r="O78" s="98">
        <v>1750</v>
      </c>
    </row>
    <row r="79" spans="1:15" ht="24" customHeight="1">
      <c r="A79" s="2">
        <f t="shared" si="6"/>
        <v>67</v>
      </c>
      <c r="B79" s="2">
        <v>2511.5070000000001</v>
      </c>
      <c r="C79" s="3" t="s">
        <v>64</v>
      </c>
      <c r="D79" s="2" t="s">
        <v>26</v>
      </c>
      <c r="E79" s="4">
        <v>1</v>
      </c>
      <c r="F79" s="5">
        <v>51.64</v>
      </c>
      <c r="G79" s="104">
        <f t="shared" si="4"/>
        <v>51.64</v>
      </c>
      <c r="H79" s="97">
        <v>0</v>
      </c>
      <c r="I79" s="98">
        <f t="shared" si="5"/>
        <v>0</v>
      </c>
      <c r="J79" s="97">
        <v>776.67</v>
      </c>
      <c r="K79" s="98">
        <v>776.67</v>
      </c>
      <c r="L79" s="97">
        <v>101</v>
      </c>
      <c r="M79" s="98">
        <v>101</v>
      </c>
      <c r="N79" s="97">
        <v>150</v>
      </c>
      <c r="O79" s="98">
        <v>150</v>
      </c>
    </row>
    <row r="80" spans="1:15" ht="24" customHeight="1">
      <c r="A80" s="2">
        <f t="shared" si="6"/>
        <v>68</v>
      </c>
      <c r="B80" s="2">
        <v>2533.5030000000002</v>
      </c>
      <c r="C80" s="3" t="s">
        <v>75</v>
      </c>
      <c r="D80" s="2" t="s">
        <v>51</v>
      </c>
      <c r="E80" s="4">
        <v>120</v>
      </c>
      <c r="F80" s="5">
        <v>356.92</v>
      </c>
      <c r="G80" s="104">
        <f t="shared" si="4"/>
        <v>42830.400000000001</v>
      </c>
      <c r="H80" s="97">
        <v>0</v>
      </c>
      <c r="I80" s="98">
        <f t="shared" si="5"/>
        <v>0</v>
      </c>
      <c r="J80" s="97">
        <v>350</v>
      </c>
      <c r="K80" s="98">
        <v>42000</v>
      </c>
      <c r="L80" s="97">
        <v>671</v>
      </c>
      <c r="M80" s="98">
        <v>80520</v>
      </c>
      <c r="N80" s="97">
        <v>300</v>
      </c>
      <c r="O80" s="98">
        <v>36000</v>
      </c>
    </row>
    <row r="81" spans="1:15" ht="24" customHeight="1">
      <c r="A81" s="2">
        <f t="shared" si="6"/>
        <v>69</v>
      </c>
      <c r="B81" s="2">
        <v>2573.502</v>
      </c>
      <c r="C81" s="3" t="s">
        <v>37</v>
      </c>
      <c r="D81" s="2" t="s">
        <v>15</v>
      </c>
      <c r="E81" s="4">
        <v>18</v>
      </c>
      <c r="F81" s="5">
        <v>131.38</v>
      </c>
      <c r="G81" s="104">
        <f t="shared" si="4"/>
        <v>2364.84</v>
      </c>
      <c r="H81" s="97">
        <v>0</v>
      </c>
      <c r="I81" s="98">
        <f t="shared" si="5"/>
        <v>0</v>
      </c>
      <c r="J81" s="97">
        <v>277.11</v>
      </c>
      <c r="K81" s="98">
        <v>4987.9800000000005</v>
      </c>
      <c r="L81" s="97">
        <v>301</v>
      </c>
      <c r="M81" s="98">
        <v>5418</v>
      </c>
      <c r="N81" s="97">
        <v>150</v>
      </c>
      <c r="O81" s="98">
        <v>2700</v>
      </c>
    </row>
    <row r="82" spans="1:15" ht="24" customHeight="1">
      <c r="A82" s="2">
        <f t="shared" si="6"/>
        <v>70</v>
      </c>
      <c r="B82" s="2">
        <v>2582.5030000000002</v>
      </c>
      <c r="C82" s="3" t="s">
        <v>81</v>
      </c>
      <c r="D82" s="2" t="s">
        <v>51</v>
      </c>
      <c r="E82" s="4">
        <v>1400</v>
      </c>
      <c r="F82" s="5">
        <v>0.99</v>
      </c>
      <c r="G82" s="104">
        <f t="shared" si="4"/>
        <v>1386</v>
      </c>
      <c r="H82" s="97">
        <v>0</v>
      </c>
      <c r="I82" s="98">
        <f t="shared" si="5"/>
        <v>0</v>
      </c>
      <c r="J82" s="97">
        <v>0.9</v>
      </c>
      <c r="K82" s="98">
        <v>1260</v>
      </c>
      <c r="L82" s="97">
        <v>1</v>
      </c>
      <c r="M82" s="98">
        <v>1400</v>
      </c>
      <c r="N82" s="97">
        <v>0.75</v>
      </c>
      <c r="O82" s="98">
        <v>1050</v>
      </c>
    </row>
    <row r="83" spans="1:15" ht="24" customHeight="1">
      <c r="A83" s="2">
        <f t="shared" si="6"/>
        <v>71</v>
      </c>
      <c r="B83" s="2">
        <v>2582.5030000000002</v>
      </c>
      <c r="C83" s="3" t="s">
        <v>71</v>
      </c>
      <c r="D83" s="2" t="s">
        <v>51</v>
      </c>
      <c r="E83" s="4">
        <v>800</v>
      </c>
      <c r="F83" s="5">
        <v>4</v>
      </c>
      <c r="G83" s="104">
        <f t="shared" si="4"/>
        <v>3200</v>
      </c>
      <c r="H83" s="97">
        <v>0</v>
      </c>
      <c r="I83" s="98">
        <f t="shared" si="5"/>
        <v>0</v>
      </c>
      <c r="J83" s="97">
        <v>5.63</v>
      </c>
      <c r="K83" s="98">
        <v>4504</v>
      </c>
      <c r="L83" s="97">
        <v>5.6</v>
      </c>
      <c r="M83" s="98">
        <v>4480</v>
      </c>
      <c r="N83" s="97">
        <v>5</v>
      </c>
      <c r="O83" s="98">
        <v>4000</v>
      </c>
    </row>
    <row r="84" spans="1:15" ht="24" customHeight="1">
      <c r="A84" s="2">
        <f t="shared" si="6"/>
        <v>72</v>
      </c>
      <c r="B84" s="2">
        <v>2573.5030000000002</v>
      </c>
      <c r="C84" s="3" t="s">
        <v>72</v>
      </c>
      <c r="D84" s="2" t="s">
        <v>51</v>
      </c>
      <c r="E84" s="4">
        <v>800</v>
      </c>
      <c r="F84" s="5">
        <v>3.28</v>
      </c>
      <c r="G84" s="104">
        <f t="shared" si="4"/>
        <v>2624</v>
      </c>
      <c r="H84" s="97">
        <v>0</v>
      </c>
      <c r="I84" s="98">
        <f t="shared" si="5"/>
        <v>0</v>
      </c>
      <c r="J84" s="97">
        <v>4.34</v>
      </c>
      <c r="K84" s="98">
        <v>3472</v>
      </c>
      <c r="L84" s="97">
        <v>2.8</v>
      </c>
      <c r="M84" s="98">
        <v>2240</v>
      </c>
      <c r="N84" s="97">
        <v>4.5</v>
      </c>
      <c r="O84" s="98">
        <v>3600</v>
      </c>
    </row>
    <row r="85" spans="1:15" ht="24" customHeight="1">
      <c r="A85" s="2">
        <f t="shared" si="6"/>
        <v>73</v>
      </c>
      <c r="B85" s="2">
        <v>2574.5070000000001</v>
      </c>
      <c r="C85" s="3" t="s">
        <v>38</v>
      </c>
      <c r="D85" s="2" t="s">
        <v>26</v>
      </c>
      <c r="E85" s="4">
        <v>350</v>
      </c>
      <c r="F85" s="5">
        <v>55.44</v>
      </c>
      <c r="G85" s="104">
        <f t="shared" si="4"/>
        <v>19404</v>
      </c>
      <c r="H85" s="97">
        <v>0</v>
      </c>
      <c r="I85" s="98">
        <f t="shared" si="5"/>
        <v>0</v>
      </c>
      <c r="J85" s="97">
        <v>54.71</v>
      </c>
      <c r="K85" s="98">
        <v>19148.5</v>
      </c>
      <c r="L85" s="97">
        <v>51</v>
      </c>
      <c r="M85" s="98">
        <v>17850</v>
      </c>
      <c r="N85" s="97">
        <v>30</v>
      </c>
      <c r="O85" s="98">
        <v>10500</v>
      </c>
    </row>
    <row r="86" spans="1:15" ht="24" customHeight="1">
      <c r="A86" s="2">
        <f t="shared" si="6"/>
        <v>74</v>
      </c>
      <c r="B86" s="2">
        <v>2575.5039999999999</v>
      </c>
      <c r="C86" s="3" t="s">
        <v>39</v>
      </c>
      <c r="D86" s="2" t="s">
        <v>20</v>
      </c>
      <c r="E86" s="4">
        <v>2100</v>
      </c>
      <c r="F86" s="5">
        <v>4.38</v>
      </c>
      <c r="G86" s="104">
        <f t="shared" si="4"/>
        <v>9198</v>
      </c>
      <c r="H86" s="97">
        <v>0</v>
      </c>
      <c r="I86" s="98">
        <f t="shared" si="5"/>
        <v>0</v>
      </c>
      <c r="J86" s="97">
        <v>1.45</v>
      </c>
      <c r="K86" s="98">
        <v>3045</v>
      </c>
      <c r="L86" s="97">
        <v>3.4</v>
      </c>
      <c r="M86" s="98">
        <v>7140</v>
      </c>
      <c r="N86" s="97">
        <v>1.75</v>
      </c>
      <c r="O86" s="98">
        <v>3675</v>
      </c>
    </row>
    <row r="87" spans="1:15" ht="24" customHeight="1">
      <c r="A87" s="2">
        <f t="shared" si="6"/>
        <v>75</v>
      </c>
      <c r="B87" s="2">
        <v>2575.5050000000001</v>
      </c>
      <c r="C87" s="3" t="s">
        <v>40</v>
      </c>
      <c r="D87" s="2" t="s">
        <v>41</v>
      </c>
      <c r="E87" s="8">
        <v>0.6</v>
      </c>
      <c r="F87" s="5">
        <v>711.65</v>
      </c>
      <c r="G87" s="104">
        <f t="shared" si="4"/>
        <v>426.98999999999995</v>
      </c>
      <c r="H87" s="97">
        <v>0</v>
      </c>
      <c r="I87" s="98">
        <f t="shared" si="5"/>
        <v>0</v>
      </c>
      <c r="J87" s="97">
        <v>16280.58</v>
      </c>
      <c r="K87" s="98">
        <v>9768.348</v>
      </c>
      <c r="L87" s="97">
        <v>1200</v>
      </c>
      <c r="M87" s="98">
        <v>720</v>
      </c>
      <c r="N87" s="97">
        <v>2250</v>
      </c>
      <c r="O87" s="98">
        <v>1350</v>
      </c>
    </row>
    <row r="88" spans="1:15" ht="24" customHeight="1">
      <c r="A88" s="2">
        <f t="shared" si="6"/>
        <v>76</v>
      </c>
      <c r="B88" s="2">
        <v>2575.6080000000002</v>
      </c>
      <c r="C88" s="3" t="s">
        <v>70</v>
      </c>
      <c r="D88" s="2" t="s">
        <v>43</v>
      </c>
      <c r="E88" s="4">
        <v>1</v>
      </c>
      <c r="F88" s="5">
        <v>82.11</v>
      </c>
      <c r="G88" s="104">
        <f t="shared" si="4"/>
        <v>82.11</v>
      </c>
      <c r="H88" s="97">
        <v>0</v>
      </c>
      <c r="I88" s="98">
        <f t="shared" si="5"/>
        <v>0</v>
      </c>
      <c r="J88" s="97">
        <v>36</v>
      </c>
      <c r="K88" s="98">
        <v>36</v>
      </c>
      <c r="L88" s="97">
        <v>120</v>
      </c>
      <c r="M88" s="98">
        <v>120</v>
      </c>
      <c r="N88" s="97">
        <v>60</v>
      </c>
      <c r="O88" s="98">
        <v>60</v>
      </c>
    </row>
    <row r="89" spans="1:15" ht="24" customHeight="1">
      <c r="A89" s="2">
        <f t="shared" si="6"/>
        <v>77</v>
      </c>
      <c r="B89" s="18">
        <v>2575.6080000000002</v>
      </c>
      <c r="C89" s="10" t="s">
        <v>69</v>
      </c>
      <c r="D89" s="11" t="s">
        <v>43</v>
      </c>
      <c r="E89" s="12">
        <v>12</v>
      </c>
      <c r="F89" s="5">
        <v>45.44</v>
      </c>
      <c r="G89" s="104">
        <f t="shared" si="4"/>
        <v>545.28</v>
      </c>
      <c r="H89" s="97">
        <v>0</v>
      </c>
      <c r="I89" s="98">
        <f t="shared" si="5"/>
        <v>0</v>
      </c>
      <c r="J89" s="97">
        <v>36.5</v>
      </c>
      <c r="K89" s="98">
        <v>438</v>
      </c>
      <c r="L89" s="97">
        <v>30</v>
      </c>
      <c r="M89" s="98">
        <v>360</v>
      </c>
      <c r="N89" s="97">
        <v>46</v>
      </c>
      <c r="O89" s="98">
        <v>552</v>
      </c>
    </row>
    <row r="90" spans="1:15" ht="24" customHeight="1" thickBot="1">
      <c r="A90" s="9"/>
      <c r="B90" s="18"/>
      <c r="C90" s="10"/>
      <c r="D90" s="11"/>
      <c r="E90" s="12"/>
      <c r="F90" s="13"/>
      <c r="G90" s="107"/>
      <c r="H90" s="112"/>
      <c r="I90" s="116"/>
      <c r="J90" s="112"/>
      <c r="K90" s="116"/>
      <c r="L90" s="112"/>
      <c r="M90" s="116"/>
      <c r="N90" s="112"/>
      <c r="O90" s="116"/>
    </row>
    <row r="91" spans="1:15" ht="46.5" customHeight="1" thickBot="1">
      <c r="A91" s="21"/>
      <c r="B91" s="24"/>
      <c r="C91" s="59" t="s">
        <v>103</v>
      </c>
      <c r="D91" s="60"/>
      <c r="E91" s="60"/>
      <c r="F91" s="61"/>
      <c r="G91" s="108">
        <f>SUM(G53:G89)</f>
        <v>1121277.9200000004</v>
      </c>
      <c r="H91" s="114"/>
      <c r="I91" s="25">
        <f t="shared" ref="H91:O91" si="7">SUM(I53:I89)</f>
        <v>0</v>
      </c>
      <c r="J91" s="114"/>
      <c r="K91" s="25">
        <f t="shared" si="7"/>
        <v>1321828.2779999999</v>
      </c>
      <c r="L91" s="114"/>
      <c r="M91" s="25">
        <f t="shared" si="7"/>
        <v>1394135</v>
      </c>
      <c r="N91" s="114"/>
      <c r="O91" s="25">
        <f t="shared" si="7"/>
        <v>1067111.5</v>
      </c>
    </row>
    <row r="92" spans="1:15" ht="24" customHeight="1" thickBot="1">
      <c r="A92" s="47"/>
      <c r="B92" s="48"/>
      <c r="C92" s="48"/>
      <c r="D92" s="48"/>
      <c r="E92" s="48"/>
      <c r="F92" s="48"/>
      <c r="G92" s="48"/>
      <c r="H92" s="115"/>
      <c r="I92" s="75"/>
      <c r="J92" s="115"/>
      <c r="K92" s="75"/>
      <c r="L92" s="115"/>
      <c r="M92" s="75"/>
      <c r="N92" s="115"/>
      <c r="O92" s="75"/>
    </row>
    <row r="93" spans="1:15" ht="24" customHeight="1" thickBot="1">
      <c r="A93" s="42" t="s">
        <v>107</v>
      </c>
      <c r="B93" s="43"/>
      <c r="C93" s="43"/>
      <c r="D93" s="43"/>
      <c r="E93" s="43"/>
      <c r="F93" s="57"/>
      <c r="G93" s="57"/>
      <c r="H93" s="115"/>
      <c r="I93" s="75"/>
      <c r="J93" s="115"/>
      <c r="K93" s="75"/>
      <c r="L93" s="115"/>
      <c r="M93" s="75"/>
      <c r="N93" s="115"/>
      <c r="O93" s="75"/>
    </row>
    <row r="94" spans="1:15" ht="24" customHeight="1">
      <c r="A94" s="2">
        <f>1+A89</f>
        <v>78</v>
      </c>
      <c r="B94" s="2">
        <v>1710.6010000000001</v>
      </c>
      <c r="C94" s="3" t="s">
        <v>12</v>
      </c>
      <c r="D94" s="2" t="s">
        <v>2</v>
      </c>
      <c r="E94" s="4">
        <v>1</v>
      </c>
      <c r="F94" s="5">
        <v>0</v>
      </c>
      <c r="G94" s="104">
        <f>F94*E94</f>
        <v>0</v>
      </c>
      <c r="H94" s="97">
        <v>4500</v>
      </c>
      <c r="I94" s="98">
        <f>H94*E94</f>
        <v>4500</v>
      </c>
      <c r="J94" s="97">
        <v>0</v>
      </c>
      <c r="K94" s="98">
        <v>0</v>
      </c>
      <c r="L94" s="97">
        <v>0</v>
      </c>
      <c r="M94" s="98">
        <v>0</v>
      </c>
      <c r="N94" s="97">
        <v>0</v>
      </c>
      <c r="O94" s="98">
        <v>0</v>
      </c>
    </row>
    <row r="95" spans="1:15" ht="24" customHeight="1">
      <c r="A95" s="2">
        <f>1+A94</f>
        <v>79</v>
      </c>
      <c r="B95" s="2">
        <v>2021.501</v>
      </c>
      <c r="C95" s="3" t="s">
        <v>13</v>
      </c>
      <c r="D95" s="2" t="s">
        <v>2</v>
      </c>
      <c r="E95" s="4">
        <v>1</v>
      </c>
      <c r="F95" s="5">
        <v>0</v>
      </c>
      <c r="G95" s="104">
        <f t="shared" ref="G95:G119" si="8">F95*E95</f>
        <v>0</v>
      </c>
      <c r="H95" s="97">
        <v>50000</v>
      </c>
      <c r="I95" s="98">
        <f t="shared" ref="I95:I119" si="9">H95*E95</f>
        <v>50000</v>
      </c>
      <c r="J95" s="97">
        <v>0</v>
      </c>
      <c r="K95" s="98">
        <v>0</v>
      </c>
      <c r="L95" s="97">
        <v>0</v>
      </c>
      <c r="M95" s="98">
        <v>0</v>
      </c>
      <c r="N95" s="97">
        <v>0</v>
      </c>
      <c r="O95" s="98">
        <v>0</v>
      </c>
    </row>
    <row r="96" spans="1:15" ht="24" customHeight="1">
      <c r="A96" s="2">
        <f t="shared" ref="A96:A119" si="10">1+A95</f>
        <v>80</v>
      </c>
      <c r="B96" s="2">
        <v>2104.502</v>
      </c>
      <c r="C96" s="3" t="s">
        <v>14</v>
      </c>
      <c r="D96" s="2" t="s">
        <v>15</v>
      </c>
      <c r="E96" s="4">
        <v>5</v>
      </c>
      <c r="F96" s="5">
        <v>0</v>
      </c>
      <c r="G96" s="104">
        <f t="shared" si="8"/>
        <v>0</v>
      </c>
      <c r="H96" s="97">
        <v>450</v>
      </c>
      <c r="I96" s="98">
        <f t="shared" si="9"/>
        <v>2250</v>
      </c>
      <c r="J96" s="97">
        <v>0</v>
      </c>
      <c r="K96" s="98">
        <v>0</v>
      </c>
      <c r="L96" s="97">
        <v>0</v>
      </c>
      <c r="M96" s="98">
        <v>0</v>
      </c>
      <c r="N96" s="97">
        <v>0</v>
      </c>
      <c r="O96" s="98">
        <v>0</v>
      </c>
    </row>
    <row r="97" spans="1:16" ht="24" customHeight="1">
      <c r="A97" s="2">
        <f t="shared" si="10"/>
        <v>81</v>
      </c>
      <c r="B97" s="2">
        <v>2104.502</v>
      </c>
      <c r="C97" s="3" t="s">
        <v>94</v>
      </c>
      <c r="D97" s="2" t="s">
        <v>15</v>
      </c>
      <c r="E97" s="4">
        <v>2</v>
      </c>
      <c r="F97" s="5">
        <v>0</v>
      </c>
      <c r="G97" s="104">
        <f t="shared" si="8"/>
        <v>0</v>
      </c>
      <c r="H97" s="97">
        <v>100</v>
      </c>
      <c r="I97" s="98">
        <f t="shared" si="9"/>
        <v>200</v>
      </c>
      <c r="J97" s="97">
        <v>0</v>
      </c>
      <c r="K97" s="98">
        <v>0</v>
      </c>
      <c r="L97" s="97">
        <v>0</v>
      </c>
      <c r="M97" s="98">
        <v>0</v>
      </c>
      <c r="N97" s="97">
        <v>0</v>
      </c>
      <c r="O97" s="98">
        <v>0</v>
      </c>
    </row>
    <row r="98" spans="1:16" ht="24" customHeight="1">
      <c r="A98" s="2">
        <f t="shared" si="10"/>
        <v>82</v>
      </c>
      <c r="B98" s="2">
        <v>2104.5030000000002</v>
      </c>
      <c r="C98" s="3" t="s">
        <v>17</v>
      </c>
      <c r="D98" s="2" t="s">
        <v>51</v>
      </c>
      <c r="E98" s="4">
        <v>400</v>
      </c>
      <c r="F98" s="5">
        <v>0</v>
      </c>
      <c r="G98" s="104">
        <f t="shared" si="8"/>
        <v>0</v>
      </c>
      <c r="H98" s="97">
        <v>2</v>
      </c>
      <c r="I98" s="98">
        <f t="shared" si="9"/>
        <v>800</v>
      </c>
      <c r="J98" s="97">
        <v>0</v>
      </c>
      <c r="K98" s="98">
        <v>0</v>
      </c>
      <c r="L98" s="97">
        <v>0</v>
      </c>
      <c r="M98" s="98">
        <v>0</v>
      </c>
      <c r="N98" s="97">
        <v>0</v>
      </c>
      <c r="O98" s="98">
        <v>0</v>
      </c>
    </row>
    <row r="99" spans="1:16" ht="24" customHeight="1">
      <c r="A99" s="2">
        <f t="shared" si="10"/>
        <v>83</v>
      </c>
      <c r="B99" s="2">
        <v>2104.5030000000002</v>
      </c>
      <c r="C99" s="3" t="s">
        <v>18</v>
      </c>
      <c r="D99" s="2" t="s">
        <v>51</v>
      </c>
      <c r="E99" s="4">
        <v>70</v>
      </c>
      <c r="F99" s="5">
        <v>0</v>
      </c>
      <c r="G99" s="104">
        <f t="shared" si="8"/>
        <v>0</v>
      </c>
      <c r="H99" s="97">
        <v>5</v>
      </c>
      <c r="I99" s="98">
        <f t="shared" si="9"/>
        <v>350</v>
      </c>
      <c r="J99" s="97">
        <v>0</v>
      </c>
      <c r="K99" s="98">
        <v>0</v>
      </c>
      <c r="L99" s="97">
        <v>0</v>
      </c>
      <c r="M99" s="98">
        <v>0</v>
      </c>
      <c r="N99" s="97">
        <v>0</v>
      </c>
      <c r="O99" s="98">
        <v>0</v>
      </c>
    </row>
    <row r="100" spans="1:16" ht="24" customHeight="1">
      <c r="A100" s="2">
        <f t="shared" si="10"/>
        <v>84</v>
      </c>
      <c r="B100" s="2">
        <v>2104.5039999999999</v>
      </c>
      <c r="C100" s="3" t="s">
        <v>21</v>
      </c>
      <c r="D100" s="2" t="s">
        <v>20</v>
      </c>
      <c r="E100" s="4">
        <v>1300</v>
      </c>
      <c r="F100" s="5">
        <v>0</v>
      </c>
      <c r="G100" s="104">
        <f t="shared" si="8"/>
        <v>0</v>
      </c>
      <c r="H100" s="97">
        <v>10</v>
      </c>
      <c r="I100" s="98">
        <f t="shared" si="9"/>
        <v>13000</v>
      </c>
      <c r="J100" s="97">
        <v>0</v>
      </c>
      <c r="K100" s="98">
        <v>0</v>
      </c>
      <c r="L100" s="97">
        <v>0</v>
      </c>
      <c r="M100" s="98">
        <v>0</v>
      </c>
      <c r="N100" s="97">
        <v>0</v>
      </c>
      <c r="O100" s="98">
        <v>0</v>
      </c>
    </row>
    <row r="101" spans="1:16" ht="24" customHeight="1">
      <c r="A101" s="2">
        <f t="shared" si="10"/>
        <v>85</v>
      </c>
      <c r="B101" s="2">
        <v>2106.5070000000001</v>
      </c>
      <c r="C101" s="3" t="s">
        <v>73</v>
      </c>
      <c r="D101" s="2" t="s">
        <v>26</v>
      </c>
      <c r="E101" s="4">
        <v>620</v>
      </c>
      <c r="F101" s="5">
        <v>0</v>
      </c>
      <c r="G101" s="104">
        <f t="shared" si="8"/>
        <v>0</v>
      </c>
      <c r="H101" s="97">
        <v>35</v>
      </c>
      <c r="I101" s="98">
        <f t="shared" si="9"/>
        <v>21700</v>
      </c>
      <c r="J101" s="97">
        <v>0</v>
      </c>
      <c r="K101" s="98">
        <v>0</v>
      </c>
      <c r="L101" s="97">
        <v>0</v>
      </c>
      <c r="M101" s="98">
        <v>0</v>
      </c>
      <c r="N101" s="97">
        <v>0</v>
      </c>
      <c r="O101" s="98">
        <v>0</v>
      </c>
    </row>
    <row r="102" spans="1:16" ht="24" customHeight="1">
      <c r="A102" s="2">
        <f t="shared" si="10"/>
        <v>86</v>
      </c>
      <c r="B102" s="2">
        <v>2211.509</v>
      </c>
      <c r="C102" s="3" t="s">
        <v>91</v>
      </c>
      <c r="D102" s="2" t="s">
        <v>24</v>
      </c>
      <c r="E102" s="4">
        <v>1200</v>
      </c>
      <c r="F102" s="5">
        <v>0</v>
      </c>
      <c r="G102" s="104">
        <f t="shared" si="8"/>
        <v>0</v>
      </c>
      <c r="H102" s="97">
        <v>31</v>
      </c>
      <c r="I102" s="98">
        <f t="shared" si="9"/>
        <v>37200</v>
      </c>
      <c r="J102" s="97">
        <v>0</v>
      </c>
      <c r="K102" s="98">
        <v>0</v>
      </c>
      <c r="L102" s="97">
        <v>0</v>
      </c>
      <c r="M102" s="98">
        <v>0</v>
      </c>
      <c r="N102" s="97">
        <v>0</v>
      </c>
      <c r="O102" s="98">
        <v>0</v>
      </c>
    </row>
    <row r="103" spans="1:16" ht="24" customHeight="1">
      <c r="A103" s="2">
        <f t="shared" si="10"/>
        <v>87</v>
      </c>
      <c r="B103" s="2">
        <v>2301.607</v>
      </c>
      <c r="C103" s="3" t="s">
        <v>25</v>
      </c>
      <c r="D103" s="2" t="s">
        <v>26</v>
      </c>
      <c r="E103" s="4">
        <v>65</v>
      </c>
      <c r="F103" s="5">
        <v>0</v>
      </c>
      <c r="G103" s="104">
        <f t="shared" si="8"/>
        <v>0</v>
      </c>
      <c r="H103" s="97">
        <v>185</v>
      </c>
      <c r="I103" s="98">
        <f t="shared" si="9"/>
        <v>12025</v>
      </c>
      <c r="J103" s="97">
        <v>0</v>
      </c>
      <c r="K103" s="98">
        <v>0</v>
      </c>
      <c r="L103" s="97">
        <v>0</v>
      </c>
      <c r="M103" s="98">
        <v>0</v>
      </c>
      <c r="N103" s="97">
        <v>0</v>
      </c>
      <c r="O103" s="98">
        <v>0</v>
      </c>
      <c r="P103" s="19"/>
    </row>
    <row r="104" spans="1:16" ht="24" customHeight="1">
      <c r="A104" s="2">
        <f t="shared" si="10"/>
        <v>88</v>
      </c>
      <c r="B104" s="2">
        <v>2357.5059999999999</v>
      </c>
      <c r="C104" s="3" t="s">
        <v>27</v>
      </c>
      <c r="D104" s="2" t="s">
        <v>28</v>
      </c>
      <c r="E104" s="4">
        <v>125</v>
      </c>
      <c r="F104" s="5">
        <v>0</v>
      </c>
      <c r="G104" s="104">
        <f t="shared" si="8"/>
        <v>0</v>
      </c>
      <c r="H104" s="97">
        <v>1</v>
      </c>
      <c r="I104" s="98">
        <f t="shared" si="9"/>
        <v>125</v>
      </c>
      <c r="J104" s="97">
        <v>0</v>
      </c>
      <c r="K104" s="98">
        <v>0</v>
      </c>
      <c r="L104" s="97">
        <v>0</v>
      </c>
      <c r="M104" s="98">
        <v>0</v>
      </c>
      <c r="N104" s="97">
        <v>0</v>
      </c>
      <c r="O104" s="98">
        <v>0</v>
      </c>
    </row>
    <row r="105" spans="1:16" ht="24" customHeight="1">
      <c r="A105" s="2">
        <f t="shared" si="10"/>
        <v>89</v>
      </c>
      <c r="B105" s="2">
        <v>2360.509</v>
      </c>
      <c r="C105" s="3" t="s">
        <v>57</v>
      </c>
      <c r="D105" s="2" t="s">
        <v>24</v>
      </c>
      <c r="E105" s="4">
        <v>150</v>
      </c>
      <c r="F105" s="5">
        <v>0</v>
      </c>
      <c r="G105" s="104">
        <f t="shared" si="8"/>
        <v>0</v>
      </c>
      <c r="H105" s="97">
        <v>170</v>
      </c>
      <c r="I105" s="98">
        <f t="shared" si="9"/>
        <v>25500</v>
      </c>
      <c r="J105" s="97">
        <v>0</v>
      </c>
      <c r="K105" s="98">
        <v>0</v>
      </c>
      <c r="L105" s="97">
        <v>0</v>
      </c>
      <c r="M105" s="98">
        <v>0</v>
      </c>
      <c r="N105" s="97">
        <v>0</v>
      </c>
      <c r="O105" s="98">
        <v>0</v>
      </c>
    </row>
    <row r="106" spans="1:16" ht="24" customHeight="1">
      <c r="A106" s="2">
        <f t="shared" si="10"/>
        <v>90</v>
      </c>
      <c r="B106" s="2">
        <v>2360.509</v>
      </c>
      <c r="C106" s="3" t="s">
        <v>58</v>
      </c>
      <c r="D106" s="2" t="s">
        <v>24</v>
      </c>
      <c r="E106" s="4">
        <v>300</v>
      </c>
      <c r="F106" s="5">
        <v>0</v>
      </c>
      <c r="G106" s="104">
        <f t="shared" si="8"/>
        <v>0</v>
      </c>
      <c r="H106" s="97">
        <v>140</v>
      </c>
      <c r="I106" s="98">
        <f t="shared" si="9"/>
        <v>42000</v>
      </c>
      <c r="J106" s="97">
        <v>0</v>
      </c>
      <c r="K106" s="98">
        <v>0</v>
      </c>
      <c r="L106" s="97">
        <v>0</v>
      </c>
      <c r="M106" s="98">
        <v>0</v>
      </c>
      <c r="N106" s="97">
        <v>0</v>
      </c>
      <c r="O106" s="98">
        <v>0</v>
      </c>
    </row>
    <row r="107" spans="1:16" ht="24" customHeight="1">
      <c r="A107" s="2">
        <f t="shared" si="10"/>
        <v>91</v>
      </c>
      <c r="B107" s="2">
        <v>2452.607</v>
      </c>
      <c r="C107" s="3" t="s">
        <v>96</v>
      </c>
      <c r="D107" s="2" t="s">
        <v>23</v>
      </c>
      <c r="E107" s="4">
        <v>20</v>
      </c>
      <c r="F107" s="5">
        <v>0</v>
      </c>
      <c r="G107" s="104">
        <f t="shared" si="8"/>
        <v>0</v>
      </c>
      <c r="H107" s="97">
        <v>950</v>
      </c>
      <c r="I107" s="98">
        <f t="shared" si="9"/>
        <v>19000</v>
      </c>
      <c r="J107" s="97">
        <v>0</v>
      </c>
      <c r="K107" s="98">
        <v>0</v>
      </c>
      <c r="L107" s="97">
        <v>0</v>
      </c>
      <c r="M107" s="98">
        <v>0</v>
      </c>
      <c r="N107" s="97">
        <v>0</v>
      </c>
      <c r="O107" s="98">
        <v>0</v>
      </c>
    </row>
    <row r="108" spans="1:16" ht="24" customHeight="1">
      <c r="A108" s="2">
        <f t="shared" si="10"/>
        <v>92</v>
      </c>
      <c r="B108" s="2">
        <v>2503.5030000000002</v>
      </c>
      <c r="C108" s="3" t="s">
        <v>109</v>
      </c>
      <c r="D108" s="2" t="s">
        <v>51</v>
      </c>
      <c r="E108" s="4">
        <v>600</v>
      </c>
      <c r="F108" s="5">
        <v>0</v>
      </c>
      <c r="G108" s="104">
        <f t="shared" si="8"/>
        <v>0</v>
      </c>
      <c r="H108" s="97">
        <v>160</v>
      </c>
      <c r="I108" s="98">
        <f t="shared" si="9"/>
        <v>96000</v>
      </c>
      <c r="J108" s="97">
        <v>0</v>
      </c>
      <c r="K108" s="98">
        <v>0</v>
      </c>
      <c r="L108" s="97">
        <v>0</v>
      </c>
      <c r="M108" s="98">
        <v>0</v>
      </c>
      <c r="N108" s="97">
        <v>0</v>
      </c>
      <c r="O108" s="98">
        <v>0</v>
      </c>
    </row>
    <row r="109" spans="1:16" ht="24" customHeight="1">
      <c r="A109" s="2">
        <f t="shared" si="10"/>
        <v>93</v>
      </c>
      <c r="B109" s="2">
        <v>2503.6030000000001</v>
      </c>
      <c r="C109" s="3" t="s">
        <v>97</v>
      </c>
      <c r="D109" s="2" t="s">
        <v>51</v>
      </c>
      <c r="E109" s="4">
        <v>600</v>
      </c>
      <c r="F109" s="5">
        <v>0</v>
      </c>
      <c r="G109" s="104">
        <f t="shared" si="8"/>
        <v>0</v>
      </c>
      <c r="H109" s="97">
        <v>780</v>
      </c>
      <c r="I109" s="98">
        <f t="shared" si="9"/>
        <v>468000</v>
      </c>
      <c r="J109" s="97">
        <v>0</v>
      </c>
      <c r="K109" s="98">
        <v>0</v>
      </c>
      <c r="L109" s="97">
        <v>0</v>
      </c>
      <c r="M109" s="98">
        <v>0</v>
      </c>
      <c r="N109" s="97">
        <v>0</v>
      </c>
      <c r="O109" s="98">
        <v>0</v>
      </c>
    </row>
    <row r="110" spans="1:16" ht="24" customHeight="1">
      <c r="A110" s="2">
        <f t="shared" si="10"/>
        <v>94</v>
      </c>
      <c r="B110" s="2">
        <v>2506.6019999999999</v>
      </c>
      <c r="C110" s="3" t="s">
        <v>66</v>
      </c>
      <c r="D110" s="2" t="s">
        <v>15</v>
      </c>
      <c r="E110" s="4">
        <v>6</v>
      </c>
      <c r="F110" s="5">
        <v>0</v>
      </c>
      <c r="G110" s="104">
        <f t="shared" si="8"/>
        <v>0</v>
      </c>
      <c r="H110" s="97">
        <v>14000</v>
      </c>
      <c r="I110" s="98">
        <f t="shared" si="9"/>
        <v>84000</v>
      </c>
      <c r="J110" s="97">
        <v>0</v>
      </c>
      <c r="K110" s="98">
        <v>0</v>
      </c>
      <c r="L110" s="97">
        <v>0</v>
      </c>
      <c r="M110" s="98">
        <v>0</v>
      </c>
      <c r="N110" s="97">
        <v>0</v>
      </c>
      <c r="O110" s="98">
        <v>0</v>
      </c>
    </row>
    <row r="111" spans="1:16" ht="24" customHeight="1">
      <c r="A111" s="2">
        <f t="shared" si="10"/>
        <v>95</v>
      </c>
      <c r="B111" s="2">
        <v>2573.502</v>
      </c>
      <c r="C111" s="3" t="s">
        <v>37</v>
      </c>
      <c r="D111" s="2" t="s">
        <v>15</v>
      </c>
      <c r="E111" s="4">
        <v>14</v>
      </c>
      <c r="F111" s="5">
        <v>0</v>
      </c>
      <c r="G111" s="104">
        <f t="shared" si="8"/>
        <v>0</v>
      </c>
      <c r="H111" s="97">
        <v>130</v>
      </c>
      <c r="I111" s="98">
        <f t="shared" si="9"/>
        <v>1820</v>
      </c>
      <c r="J111" s="97">
        <v>0</v>
      </c>
      <c r="K111" s="98">
        <v>0</v>
      </c>
      <c r="L111" s="97">
        <v>0</v>
      </c>
      <c r="M111" s="98">
        <v>0</v>
      </c>
      <c r="N111" s="97">
        <v>0</v>
      </c>
      <c r="O111" s="98">
        <v>0</v>
      </c>
    </row>
    <row r="112" spans="1:16" ht="24" customHeight="1">
      <c r="A112" s="2">
        <f t="shared" si="10"/>
        <v>96</v>
      </c>
      <c r="B112" s="2">
        <v>2573.5030000000002</v>
      </c>
      <c r="C112" s="3" t="s">
        <v>71</v>
      </c>
      <c r="D112" s="2" t="s">
        <v>51</v>
      </c>
      <c r="E112" s="4">
        <v>600</v>
      </c>
      <c r="F112" s="5">
        <v>0</v>
      </c>
      <c r="G112" s="104">
        <f t="shared" si="8"/>
        <v>0</v>
      </c>
      <c r="H112" s="97">
        <v>4</v>
      </c>
      <c r="I112" s="98">
        <f t="shared" si="9"/>
        <v>2400</v>
      </c>
      <c r="J112" s="97">
        <v>0</v>
      </c>
      <c r="K112" s="98">
        <v>0</v>
      </c>
      <c r="L112" s="97">
        <v>0</v>
      </c>
      <c r="M112" s="98">
        <v>0</v>
      </c>
      <c r="N112" s="97">
        <v>0</v>
      </c>
      <c r="O112" s="98">
        <v>0</v>
      </c>
    </row>
    <row r="113" spans="1:15" ht="24" customHeight="1">
      <c r="A113" s="2">
        <f t="shared" si="10"/>
        <v>97</v>
      </c>
      <c r="B113" s="2">
        <v>2573.5030000000002</v>
      </c>
      <c r="C113" s="3" t="s">
        <v>72</v>
      </c>
      <c r="D113" s="2" t="s">
        <v>51</v>
      </c>
      <c r="E113" s="4">
        <v>600</v>
      </c>
      <c r="F113" s="5">
        <v>0</v>
      </c>
      <c r="G113" s="104">
        <f t="shared" si="8"/>
        <v>0</v>
      </c>
      <c r="H113" s="97">
        <v>4</v>
      </c>
      <c r="I113" s="98">
        <f t="shared" si="9"/>
        <v>2400</v>
      </c>
      <c r="J113" s="97">
        <v>0</v>
      </c>
      <c r="K113" s="98">
        <v>0</v>
      </c>
      <c r="L113" s="97">
        <v>0</v>
      </c>
      <c r="M113" s="98">
        <v>0</v>
      </c>
      <c r="N113" s="97">
        <v>0</v>
      </c>
      <c r="O113" s="98">
        <v>0</v>
      </c>
    </row>
    <row r="114" spans="1:15" ht="24" customHeight="1">
      <c r="A114" s="2">
        <f t="shared" si="10"/>
        <v>98</v>
      </c>
      <c r="B114" s="2">
        <v>2574.5070000000001</v>
      </c>
      <c r="C114" s="3" t="s">
        <v>38</v>
      </c>
      <c r="D114" s="2" t="s">
        <v>26</v>
      </c>
      <c r="E114" s="4">
        <v>260</v>
      </c>
      <c r="F114" s="5">
        <v>0</v>
      </c>
      <c r="G114" s="104">
        <f t="shared" si="8"/>
        <v>0</v>
      </c>
      <c r="H114" s="97">
        <v>42</v>
      </c>
      <c r="I114" s="98">
        <f t="shared" si="9"/>
        <v>10920</v>
      </c>
      <c r="J114" s="97">
        <v>0</v>
      </c>
      <c r="K114" s="98">
        <v>0</v>
      </c>
      <c r="L114" s="97">
        <v>0</v>
      </c>
      <c r="M114" s="98">
        <v>0</v>
      </c>
      <c r="N114" s="97">
        <v>0</v>
      </c>
      <c r="O114" s="98">
        <v>0</v>
      </c>
    </row>
    <row r="115" spans="1:15" ht="24" customHeight="1">
      <c r="A115" s="2">
        <f t="shared" si="10"/>
        <v>99</v>
      </c>
      <c r="B115" s="2">
        <v>2575.5039999999999</v>
      </c>
      <c r="C115" s="3" t="s">
        <v>39</v>
      </c>
      <c r="D115" s="2" t="s">
        <v>20</v>
      </c>
      <c r="E115" s="4">
        <v>1600</v>
      </c>
      <c r="F115" s="5">
        <v>0</v>
      </c>
      <c r="G115" s="104">
        <f t="shared" si="8"/>
        <v>0</v>
      </c>
      <c r="H115" s="97">
        <v>3</v>
      </c>
      <c r="I115" s="98">
        <f t="shared" si="9"/>
        <v>4800</v>
      </c>
      <c r="J115" s="97">
        <v>0</v>
      </c>
      <c r="K115" s="98">
        <v>0</v>
      </c>
      <c r="L115" s="97">
        <v>0</v>
      </c>
      <c r="M115" s="98">
        <v>0</v>
      </c>
      <c r="N115" s="97">
        <v>0</v>
      </c>
      <c r="O115" s="98">
        <v>0</v>
      </c>
    </row>
    <row r="116" spans="1:15" ht="24" customHeight="1">
      <c r="A116" s="2">
        <f t="shared" si="10"/>
        <v>100</v>
      </c>
      <c r="B116" s="2">
        <v>2575.5050000000001</v>
      </c>
      <c r="C116" s="3" t="s">
        <v>40</v>
      </c>
      <c r="D116" s="2" t="s">
        <v>41</v>
      </c>
      <c r="E116" s="8">
        <v>0.4</v>
      </c>
      <c r="F116" s="5">
        <v>0</v>
      </c>
      <c r="G116" s="104">
        <f t="shared" si="8"/>
        <v>0</v>
      </c>
      <c r="H116" s="97">
        <v>700</v>
      </c>
      <c r="I116" s="98">
        <f t="shared" si="9"/>
        <v>280</v>
      </c>
      <c r="J116" s="97">
        <v>0</v>
      </c>
      <c r="K116" s="98">
        <v>0</v>
      </c>
      <c r="L116" s="97">
        <v>0</v>
      </c>
      <c r="M116" s="98">
        <v>0</v>
      </c>
      <c r="N116" s="97">
        <v>0</v>
      </c>
      <c r="O116" s="98">
        <v>0</v>
      </c>
    </row>
    <row r="117" spans="1:15" ht="24" customHeight="1">
      <c r="A117" s="2">
        <f t="shared" si="10"/>
        <v>101</v>
      </c>
      <c r="B117" s="2">
        <v>2575.6080000000002</v>
      </c>
      <c r="C117" s="3" t="s">
        <v>69</v>
      </c>
      <c r="D117" s="2" t="s">
        <v>43</v>
      </c>
      <c r="E117" s="4">
        <v>8</v>
      </c>
      <c r="F117" s="5">
        <v>0</v>
      </c>
      <c r="G117" s="104">
        <f t="shared" si="8"/>
        <v>0</v>
      </c>
      <c r="H117" s="97">
        <v>50</v>
      </c>
      <c r="I117" s="98">
        <f t="shared" si="9"/>
        <v>400</v>
      </c>
      <c r="J117" s="97">
        <v>0</v>
      </c>
      <c r="K117" s="98">
        <v>0</v>
      </c>
      <c r="L117" s="97">
        <v>0</v>
      </c>
      <c r="M117" s="98">
        <v>0</v>
      </c>
      <c r="N117" s="97">
        <v>0</v>
      </c>
      <c r="O117" s="98">
        <v>0</v>
      </c>
    </row>
    <row r="118" spans="1:15" ht="24" customHeight="1">
      <c r="A118" s="2">
        <f t="shared" si="10"/>
        <v>102</v>
      </c>
      <c r="B118" s="2">
        <v>2582.5030000000002</v>
      </c>
      <c r="C118" s="3" t="s">
        <v>81</v>
      </c>
      <c r="D118" s="2" t="s">
        <v>51</v>
      </c>
      <c r="E118" s="4">
        <v>750</v>
      </c>
      <c r="F118" s="5">
        <v>0</v>
      </c>
      <c r="G118" s="104">
        <f t="shared" si="8"/>
        <v>0</v>
      </c>
      <c r="H118" s="97">
        <v>4</v>
      </c>
      <c r="I118" s="98">
        <f t="shared" si="9"/>
        <v>3000</v>
      </c>
      <c r="J118" s="97">
        <v>0</v>
      </c>
      <c r="K118" s="98">
        <v>0</v>
      </c>
      <c r="L118" s="97">
        <v>0</v>
      </c>
      <c r="M118" s="98">
        <v>0</v>
      </c>
      <c r="N118" s="97">
        <v>0</v>
      </c>
      <c r="O118" s="98">
        <v>0</v>
      </c>
    </row>
    <row r="119" spans="1:15" ht="24" customHeight="1">
      <c r="A119" s="2">
        <f t="shared" si="10"/>
        <v>103</v>
      </c>
      <c r="B119" s="2">
        <v>9999.9989999999998</v>
      </c>
      <c r="C119" s="3" t="s">
        <v>95</v>
      </c>
      <c r="D119" s="2" t="s">
        <v>15</v>
      </c>
      <c r="E119" s="4">
        <v>4</v>
      </c>
      <c r="F119" s="5">
        <v>0</v>
      </c>
      <c r="G119" s="104">
        <f t="shared" si="8"/>
        <v>0</v>
      </c>
      <c r="H119" s="97">
        <v>65000</v>
      </c>
      <c r="I119" s="98">
        <f t="shared" si="9"/>
        <v>260000</v>
      </c>
      <c r="J119" s="97">
        <v>0</v>
      </c>
      <c r="K119" s="98">
        <v>0</v>
      </c>
      <c r="L119" s="97">
        <v>0</v>
      </c>
      <c r="M119" s="98">
        <v>0</v>
      </c>
      <c r="N119" s="97">
        <v>0</v>
      </c>
      <c r="O119" s="98">
        <v>0</v>
      </c>
    </row>
    <row r="120" spans="1:15" ht="24" customHeight="1" thickBot="1">
      <c r="A120" s="44"/>
      <c r="B120" s="45"/>
      <c r="C120" s="45"/>
      <c r="D120" s="45"/>
      <c r="E120" s="45"/>
      <c r="F120" s="45"/>
      <c r="G120" s="45"/>
      <c r="H120" s="115"/>
      <c r="I120" s="75"/>
      <c r="J120" s="115"/>
      <c r="K120" s="75"/>
      <c r="L120" s="115"/>
      <c r="M120" s="75"/>
      <c r="N120" s="115"/>
      <c r="O120" s="75"/>
    </row>
    <row r="121" spans="1:15" ht="46.5" customHeight="1">
      <c r="A121" s="26"/>
      <c r="B121" s="27"/>
      <c r="C121" s="63" t="s">
        <v>104</v>
      </c>
      <c r="D121" s="64"/>
      <c r="E121" s="65"/>
      <c r="F121" s="62"/>
      <c r="G121" s="109">
        <f>SUM(G94:G119)</f>
        <v>0</v>
      </c>
      <c r="H121" s="117"/>
      <c r="I121" s="28">
        <f t="shared" ref="I121:O121" si="11">SUM(I94:I119)</f>
        <v>1162670</v>
      </c>
      <c r="J121" s="117"/>
      <c r="K121" s="28">
        <f t="shared" si="11"/>
        <v>0</v>
      </c>
      <c r="L121" s="117"/>
      <c r="M121" s="28">
        <f t="shared" si="11"/>
        <v>0</v>
      </c>
      <c r="N121" s="117"/>
      <c r="O121" s="28">
        <f t="shared" si="11"/>
        <v>0</v>
      </c>
    </row>
    <row r="122" spans="1:15" ht="27" customHeight="1">
      <c r="A122" s="33"/>
      <c r="B122" s="34"/>
      <c r="C122" s="34"/>
      <c r="D122" s="34"/>
      <c r="E122" s="34"/>
      <c r="F122" s="34"/>
      <c r="G122" s="34"/>
      <c r="H122" s="115"/>
      <c r="I122" s="75"/>
      <c r="J122" s="115"/>
      <c r="K122" s="75"/>
      <c r="L122" s="115"/>
      <c r="M122" s="75"/>
      <c r="N122" s="115"/>
      <c r="O122" s="75"/>
    </row>
    <row r="123" spans="1:15" ht="46.5" customHeight="1">
      <c r="A123" s="29"/>
      <c r="B123" s="17"/>
      <c r="C123" s="67" t="s">
        <v>105</v>
      </c>
      <c r="D123" s="68"/>
      <c r="E123" s="69"/>
      <c r="F123" s="66"/>
      <c r="G123" s="110">
        <f>G91+G50</f>
        <v>1696751.0400000005</v>
      </c>
      <c r="H123" s="118"/>
      <c r="I123" s="30">
        <f t="shared" ref="H123:O123" si="12">I91+I50</f>
        <v>330096</v>
      </c>
      <c r="J123" s="118"/>
      <c r="K123" s="30">
        <f t="shared" si="12"/>
        <v>1687916.578</v>
      </c>
      <c r="L123" s="118"/>
      <c r="M123" s="30">
        <f t="shared" si="12"/>
        <v>2270208</v>
      </c>
      <c r="N123" s="118"/>
      <c r="O123" s="30">
        <f t="shared" si="12"/>
        <v>1668847.75</v>
      </c>
    </row>
    <row r="124" spans="1:15" ht="46.5" customHeight="1" thickBot="1">
      <c r="A124" s="76"/>
      <c r="B124" s="77"/>
      <c r="C124" s="78" t="s">
        <v>106</v>
      </c>
      <c r="D124" s="79"/>
      <c r="E124" s="80"/>
      <c r="F124" s="81"/>
      <c r="G124" s="111">
        <f>G121+G50</f>
        <v>575473.12000000011</v>
      </c>
      <c r="H124" s="119"/>
      <c r="I124" s="82">
        <f t="shared" ref="I124:O124" si="13">I121+I50</f>
        <v>1492766</v>
      </c>
      <c r="J124" s="119"/>
      <c r="K124" s="82">
        <f t="shared" si="13"/>
        <v>366088.3</v>
      </c>
      <c r="L124" s="119"/>
      <c r="M124" s="82">
        <f t="shared" si="13"/>
        <v>876073</v>
      </c>
      <c r="N124" s="119"/>
      <c r="O124" s="82">
        <f t="shared" si="13"/>
        <v>601736.25</v>
      </c>
    </row>
    <row r="125" spans="1:15" ht="26.25" customHeight="1" thickBot="1">
      <c r="A125" s="72"/>
      <c r="B125" s="73"/>
      <c r="C125" s="73"/>
      <c r="D125" s="73"/>
      <c r="E125" s="73"/>
      <c r="F125" s="73"/>
      <c r="G125" s="74"/>
      <c r="I125" s="1"/>
      <c r="K125" s="1"/>
      <c r="M125" s="1"/>
      <c r="O125" s="1"/>
    </row>
    <row r="126" spans="1:15">
      <c r="C126" s="7"/>
    </row>
    <row r="127" spans="1:15">
      <c r="D127" s="16"/>
    </row>
    <row r="128" spans="1:15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</sheetData>
  <mergeCells count="22">
    <mergeCell ref="H5:I5"/>
    <mergeCell ref="J5:K5"/>
    <mergeCell ref="L5:M5"/>
    <mergeCell ref="N5:O5"/>
    <mergeCell ref="A1:O1"/>
    <mergeCell ref="A2:O2"/>
    <mergeCell ref="A3:O3"/>
    <mergeCell ref="A4:O4"/>
    <mergeCell ref="F5:G5"/>
    <mergeCell ref="A5:E5"/>
    <mergeCell ref="C121:E121"/>
    <mergeCell ref="C123:E123"/>
    <mergeCell ref="A7:E7"/>
    <mergeCell ref="C91:F91"/>
    <mergeCell ref="A93:E93"/>
    <mergeCell ref="A120:G120"/>
    <mergeCell ref="C50:F50"/>
    <mergeCell ref="A51:G51"/>
    <mergeCell ref="A92:G92"/>
    <mergeCell ref="A125:G125"/>
    <mergeCell ref="A122:G122"/>
    <mergeCell ref="C124:E124"/>
  </mergeCells>
  <pageMargins left="0.7" right="0.7" top="0.75" bottom="0.75" header="0.3" footer="0.3"/>
  <pageSetup scale="77" fitToHeight="1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DAC655166BF46BDE64D2955422826" ma:contentTypeVersion="19" ma:contentTypeDescription="Create a new document." ma:contentTypeScope="" ma:versionID="4ef790d04b873e9bedc9f970abb49fbe">
  <xsd:schema xmlns:xsd="http://www.w3.org/2001/XMLSchema" xmlns:xs="http://www.w3.org/2001/XMLSchema" xmlns:p="http://schemas.microsoft.com/office/2006/metadata/properties" xmlns:ns1="http://schemas.microsoft.com/sharepoint/v3" xmlns:ns2="926a17e6-f857-4f36-a0cf-6aeb21230cdf" xmlns:ns3="ca1c673c-5ca3-4a05-9f09-f15bea49d2c4" targetNamespace="http://schemas.microsoft.com/office/2006/metadata/properties" ma:root="true" ma:fieldsID="be86acbbf19cb3ac35ce3e9cb8fe9f62" ns1:_="" ns2:_="" ns3:_="">
    <xsd:import namespace="http://schemas.microsoft.com/sharepoint/v3"/>
    <xsd:import namespace="926a17e6-f857-4f36-a0cf-6aeb21230cdf"/>
    <xsd:import namespace="ca1c673c-5ca3-4a05-9f09-f15bea49d2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a17e6-f857-4f36-a0cf-6aeb21230c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e6fa08e-94ad-4838-b240-0b9edb7c1f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c673c-5ca3-4a05-9f09-f15bea49d2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a94a614-9cb3-4256-84d3-3f706fca3e0f}" ma:internalName="TaxCatchAll" ma:showField="CatchAllData" ma:web="ca1c673c-5ca3-4a05-9f09-f15bea49d2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ca1c673c-5ca3-4a05-9f09-f15bea49d2c4" xsi:nil="true"/>
    <_ip_UnifiedCompliancePolicyProperties xmlns="http://schemas.microsoft.com/sharepoint/v3" xsi:nil="true"/>
    <lcf76f155ced4ddcb4097134ff3c332f xmlns="926a17e6-f857-4f36-a0cf-6aeb21230cd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A048A6-B8B6-47FA-83F2-F04EF67020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6a17e6-f857-4f36-a0cf-6aeb21230cdf"/>
    <ds:schemaRef ds:uri="ca1c673c-5ca3-4a05-9f09-f15bea49d2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D05F87-2C32-4CE2-986B-0EB758367A3A}">
  <ds:schemaRefs>
    <ds:schemaRef ds:uri="http://schemas.microsoft.com/office/2006/metadata/properties"/>
    <ds:schemaRef ds:uri="http://schemas.microsoft.com/office/2006/documentManagement/types"/>
    <ds:schemaRef ds:uri="ca1c673c-5ca3-4a05-9f09-f15bea49d2c4"/>
    <ds:schemaRef ds:uri="926a17e6-f857-4f36-a0cf-6aeb21230cdf"/>
    <ds:schemaRef ds:uri="http://schemas.microsoft.com/sharepoint/v3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7012A49-02BC-428C-910E-908784CDBC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</vt:lpstr>
      <vt:lpstr>Blank!Print_Area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Christensen</dc:creator>
  <cp:lastModifiedBy>Queenie Tran</cp:lastModifiedBy>
  <cp:lastPrinted>2025-12-10T18:55:15Z</cp:lastPrinted>
  <dcterms:created xsi:type="dcterms:W3CDTF">2015-06-05T18:17:20Z</dcterms:created>
  <dcterms:modified xsi:type="dcterms:W3CDTF">2025-12-10T23:49:51Z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ContentTypeId">
    <vt:lpwstr>0x010100E7ADAC655166BF46BDE64D2955422826</vt:lpwstr>
  </property>
  <property fmtid="{D5CDD505-2E9C-101B-9397-08002B2CF9AE}" pid="37" name="MediaServiceImageTags">
    <vt:lpwstr/>
  </property>
</Properties>
</file>