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30-21-RFB-PW-2025-26 TUNNEL REPAIRS PROJECT-AARON H/"/>
    </mc:Choice>
  </mc:AlternateContent>
  <xr:revisionPtr revIDLastSave="235" documentId="8_{9EAD4967-CEE3-4B53-8907-BBAD09900DCC}" xr6:coauthVersionLast="47" xr6:coauthVersionMax="47" xr10:uidLastSave="{0CDF3811-7D23-4139-9D8E-C6333625FE73}"/>
  <bookViews>
    <workbookView xWindow="-28920" yWindow="-120" windowWidth="29040" windowHeight="15840" tabRatio="757" xr2:uid="{00000000-000D-0000-FFFF-FFFF00000000}"/>
  </bookViews>
  <sheets>
    <sheet name="BID FORM" sheetId="2" r:id="rId1"/>
  </sheets>
  <definedNames>
    <definedName name="_xlnm._FilterDatabase" localSheetId="0" hidden="1">'BID FORM'!$A$6:$G$187</definedName>
    <definedName name="GENERAL">'BID FORM'!$A$139:$G$147</definedName>
    <definedName name="HIGHLAND">'BID FORM'!#REF!</definedName>
    <definedName name="HIGHLAND_TUNNEL">'BID FORM'!#REF!</definedName>
    <definedName name="HOMER">'BID FORM'!$A$80:$G$94</definedName>
    <definedName name="MARSHALL">'BID FORM'!$A$5:$G$34</definedName>
    <definedName name="MARSHALL_OUTFALL">'BID FORM'!$A$5:$G$34</definedName>
    <definedName name="MN_STREET_SANITARY">'BID FORM'!#REF!</definedName>
    <definedName name="MONTREAL_SANITARY_SHAFT">'BID FORM'!#REF!</definedName>
    <definedName name="MRB_1_135ABC">'BID FORM'!$A$35:$G$63</definedName>
    <definedName name="MRB_2_135DG">'BID FORM'!#REF!</definedName>
    <definedName name="MRB_3_140B">'BID FORM'!$A$64:$G$79</definedName>
    <definedName name="MRB_INTERCEPTOR_SHAFT">'BID FORM'!#REF!</definedName>
    <definedName name="OUTFALL_121A">'BID FORM'!$A$95:$G$109</definedName>
    <definedName name="OUTFALL_131C__FORD">'BID FORM'!$A$64:$G$79</definedName>
    <definedName name="OUTFALLS_116A___117A">'BID FORM'!$A$80:$G$94</definedName>
    <definedName name="PELHAM">'BID FORM'!$A$5:$G$34</definedName>
    <definedName name="PHALEN_CREEK_SANITARY_PILE">'BID FORM'!$A$139:$G$146</definedName>
    <definedName name="PHALEN_CREEK_STORM_TUNNEL">'BID FORM'!#REF!</definedName>
    <definedName name="PORTLAND">'BID FORM'!$A$35:$G$63</definedName>
    <definedName name="RIVERVIEW">'BID FORM'!$A$95:$G$109</definedName>
    <definedName name="SIBLEY">'BID FORM'!#REF!</definedName>
    <definedName name="SUMAC">'BID FORM'!#REF!</definedName>
    <definedName name="SUMAC_SANITARY_SHAFT">'BID FORM'!#REF!</definedName>
    <definedName name="TUSCARORA_OVERFLOW">'BID FORM'!#REF!</definedName>
    <definedName name="WABASHA_MANHOLE">'BID FORM'!#REF!</definedName>
    <definedName name="WEST_KITTSONDALE">'BID FORM'!#REF!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" i="2" l="1"/>
  <c r="H147" i="2"/>
  <c r="I146" i="2"/>
  <c r="I142" i="2"/>
  <c r="I143" i="2"/>
  <c r="I144" i="2"/>
  <c r="I145" i="2"/>
  <c r="I141" i="2"/>
  <c r="I138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25" i="2"/>
  <c r="I122" i="2"/>
  <c r="I113" i="2"/>
  <c r="I114" i="2"/>
  <c r="I115" i="2"/>
  <c r="I116" i="2"/>
  <c r="I117" i="2"/>
  <c r="I118" i="2"/>
  <c r="I119" i="2"/>
  <c r="I120" i="2"/>
  <c r="I121" i="2"/>
  <c r="I112" i="2"/>
  <c r="I109" i="2"/>
  <c r="I98" i="2"/>
  <c r="I99" i="2"/>
  <c r="I100" i="2"/>
  <c r="I101" i="2"/>
  <c r="I102" i="2"/>
  <c r="I103" i="2"/>
  <c r="I104" i="2"/>
  <c r="I105" i="2"/>
  <c r="I106" i="2"/>
  <c r="I107" i="2"/>
  <c r="I108" i="2"/>
  <c r="I97" i="2"/>
  <c r="I94" i="2"/>
  <c r="I83" i="2"/>
  <c r="I84" i="2"/>
  <c r="I85" i="2"/>
  <c r="I86" i="2"/>
  <c r="I87" i="2"/>
  <c r="I88" i="2"/>
  <c r="I89" i="2"/>
  <c r="I90" i="2"/>
  <c r="I91" i="2"/>
  <c r="I92" i="2"/>
  <c r="I93" i="2"/>
  <c r="I82" i="2"/>
  <c r="I79" i="2"/>
  <c r="I6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7" i="2"/>
  <c r="I34" i="2" l="1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G22" i="2"/>
  <c r="G117" i="2"/>
  <c r="G103" i="2"/>
  <c r="G89" i="2"/>
  <c r="G106" i="2"/>
  <c r="G55" i="2"/>
  <c r="G126" i="2"/>
  <c r="G127" i="2"/>
  <c r="G128" i="2"/>
  <c r="G129" i="2"/>
  <c r="G130" i="2"/>
  <c r="G131" i="2"/>
  <c r="G132" i="2"/>
  <c r="G133" i="2"/>
  <c r="G116" i="2"/>
  <c r="G134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83" i="2"/>
  <c r="G84" i="2"/>
  <c r="G85" i="2"/>
  <c r="G86" i="2"/>
  <c r="G87" i="2"/>
  <c r="G88" i="2"/>
  <c r="G90" i="2"/>
  <c r="G91" i="2"/>
  <c r="G92" i="2"/>
  <c r="G93" i="2"/>
  <c r="G72" i="2"/>
  <c r="G75" i="2"/>
  <c r="G45" i="2"/>
  <c r="G52" i="2"/>
  <c r="G144" i="2"/>
  <c r="G137" i="2"/>
  <c r="G136" i="2"/>
  <c r="G135" i="2"/>
  <c r="G125" i="2"/>
  <c r="G121" i="2"/>
  <c r="G120" i="2"/>
  <c r="G119" i="2"/>
  <c r="G118" i="2"/>
  <c r="G115" i="2"/>
  <c r="G114" i="2"/>
  <c r="G113" i="2"/>
  <c r="G112" i="2"/>
  <c r="G141" i="2"/>
  <c r="G142" i="2"/>
  <c r="G143" i="2"/>
  <c r="G99" i="2"/>
  <c r="G100" i="2"/>
  <c r="G101" i="2"/>
  <c r="G102" i="2"/>
  <c r="G104" i="2"/>
  <c r="G138" i="2" l="1"/>
  <c r="G122" i="2"/>
  <c r="G82" i="2"/>
  <c r="G76" i="2"/>
  <c r="G74" i="2"/>
  <c r="G73" i="2"/>
  <c r="G71" i="2"/>
  <c r="G70" i="2"/>
  <c r="G69" i="2"/>
  <c r="G68" i="2"/>
  <c r="G67" i="2"/>
  <c r="G66" i="2"/>
  <c r="G57" i="2"/>
  <c r="G56" i="2"/>
  <c r="G54" i="2"/>
  <c r="G53" i="2"/>
  <c r="G51" i="2"/>
  <c r="G50" i="2"/>
  <c r="G49" i="2"/>
  <c r="G48" i="2"/>
  <c r="G47" i="2"/>
  <c r="G46" i="2"/>
  <c r="G94" i="2" l="1"/>
  <c r="G42" i="2"/>
  <c r="G41" i="2"/>
  <c r="G43" i="2"/>
  <c r="G44" i="2"/>
  <c r="G105" i="2"/>
  <c r="G107" i="2"/>
  <c r="G108" i="2"/>
  <c r="G62" i="2"/>
  <c r="G61" i="2"/>
  <c r="G60" i="2"/>
  <c r="G59" i="2"/>
  <c r="G58" i="2"/>
  <c r="G40" i="2"/>
  <c r="G39" i="2"/>
  <c r="G38" i="2"/>
  <c r="G37" i="2"/>
  <c r="G145" i="2"/>
  <c r="G63" i="2" l="1"/>
  <c r="G78" i="2" l="1"/>
  <c r="G77" i="2"/>
  <c r="G79" i="2" l="1"/>
  <c r="G98" i="2"/>
  <c r="G146" i="2" l="1"/>
  <c r="G97" i="2" l="1"/>
  <c r="G109" i="2" s="1"/>
  <c r="G7" i="2" l="1"/>
  <c r="G34" i="2" s="1"/>
  <c r="F147" i="2" s="1"/>
</calcChain>
</file>

<file path=xl/sharedStrings.xml><?xml version="1.0" encoding="utf-8"?>
<sst xmlns="http://schemas.openxmlformats.org/spreadsheetml/2006/main" count="318" uniqueCount="89">
  <si>
    <t>ST. PAUL PUBLIC WORKS SEWER UTILITY</t>
  </si>
  <si>
    <t>No.</t>
  </si>
  <si>
    <t>Item</t>
  </si>
  <si>
    <t>Description</t>
  </si>
  <si>
    <t>Unit</t>
  </si>
  <si>
    <t>Quantity</t>
  </si>
  <si>
    <t>Unit Price</t>
  </si>
  <si>
    <t>Cost</t>
  </si>
  <si>
    <t>TRAFFIC CONTROL</t>
  </si>
  <si>
    <t>LUMP SUM</t>
  </si>
  <si>
    <r>
      <t xml:space="preserve">MOBILIZATION, </t>
    </r>
    <r>
      <rPr>
        <sz val="10"/>
        <color rgb="FFFF0000"/>
        <rFont val="Times New Roman"/>
        <family val="1"/>
      </rPr>
      <t>5% MAXIMUM (shall be limited to 5% of the sub total bid)</t>
    </r>
  </si>
  <si>
    <t>UTILITY LOCATES</t>
  </si>
  <si>
    <t>TON</t>
  </si>
  <si>
    <t>BITUMINOUS MATERIAL FOR TACK COAT</t>
  </si>
  <si>
    <t>GALLONS</t>
  </si>
  <si>
    <t>TYPE SPWEA330F BITUMINOUS WEARING COURSE MIXTURE - GRANITE MIX</t>
  </si>
  <si>
    <t>TYPE SPNWA330F BITUMINOUS NON- WEARING COURSE MIXTURE</t>
  </si>
  <si>
    <t>TEMPORARY FENCING</t>
  </si>
  <si>
    <t>INTERIM SEDIMENT CONTROL FOR CATCH BASIN</t>
  </si>
  <si>
    <t>EACH</t>
  </si>
  <si>
    <t>WATER CONTROL</t>
  </si>
  <si>
    <t>EROSION CONTROL</t>
  </si>
  <si>
    <t>LINEAR FOOT</t>
  </si>
  <si>
    <t>SHOTCRETE TESTING</t>
  </si>
  <si>
    <t>GENERAL</t>
  </si>
  <si>
    <t>ALLOWANCE</t>
  </si>
  <si>
    <t xml:space="preserve">ADDITIONAL CONSTRUCTION </t>
  </si>
  <si>
    <t>TUNNEL INSPECTION ASSISTANCE</t>
  </si>
  <si>
    <t>STREET SWEEPING</t>
  </si>
  <si>
    <t>HOUR</t>
  </si>
  <si>
    <t>GENERAL SUB TOTAL</t>
  </si>
  <si>
    <t>TOTAL PROJECT "BASE BID" AMOUNT
Please enter this amount on line response on Supplier Portal via www.stpaulbids.com</t>
  </si>
  <si>
    <t>SAWING BITUMINOUS PAVEMENT (FULL DEPTH)</t>
  </si>
  <si>
    <t xml:space="preserve">REMOVE PAVEMENT </t>
  </si>
  <si>
    <t>SQ. YARD</t>
  </si>
  <si>
    <t xml:space="preserve">POTHOLE UTILITIES </t>
  </si>
  <si>
    <t>SHAFT PILOT HOLE</t>
  </si>
  <si>
    <t>SUPPORT UTILITIES</t>
  </si>
  <si>
    <t>ADDITIONAL POTHOLING UTILITIES</t>
  </si>
  <si>
    <t>9TH STREET TUNNEL REPAIR</t>
  </si>
  <si>
    <t>10TH STREET TUNNEL REPAIR</t>
  </si>
  <si>
    <t>RIVERVIEW SHAFT REPAIR</t>
  </si>
  <si>
    <t>WEST 7TH STREET SHAFT CONSTRUCTION &amp; TUNNEL REPAIR SUB TOTAL</t>
  </si>
  <si>
    <t>WEST 7TH STREET SHAFT CONSTRUCTION &amp; TUNNEL REPAIR</t>
  </si>
  <si>
    <t>BAY STREET SHAFT CONSTRUCTION &amp; TUNNEL REPAIR</t>
  </si>
  <si>
    <t>BAY STREET SHAFT CONSTRUCTION &amp; TUNNEL REPAIR SUB TOTAL</t>
  </si>
  <si>
    <t>9TH STREET TUNNEL REPAIR SUB TOTAL</t>
  </si>
  <si>
    <t>10TH STREET TUNNEL REPAIR SUB TOTAL</t>
  </si>
  <si>
    <t>RIVERVIEW SHAFT REPAIR SUB TOTAL</t>
  </si>
  <si>
    <t>FURNISH &amp; CONSTRUCT SHAFT CHESTNUT STREET</t>
  </si>
  <si>
    <t>FURNISH &amp; CONSTRUCT SHAFT KELLOGG BOULEVARD</t>
  </si>
  <si>
    <t>SQ FOOT</t>
  </si>
  <si>
    <t>ROCKBOLT</t>
  </si>
  <si>
    <t>SPRAYGROUT TUNNEL</t>
  </si>
  <si>
    <t>FURNISH &amp; CONSTRUCT SHAFT JAMES AVE</t>
  </si>
  <si>
    <t>DEMOLISH BRICK WALLS</t>
  </si>
  <si>
    <t xml:space="preserve">DISPOSAL OF TUNNEL DEBRIS </t>
  </si>
  <si>
    <t>TUNNEL INVERT CLEANING</t>
  </si>
  <si>
    <t>POTHOLE UTILITIES</t>
  </si>
  <si>
    <t>AGGREGATE BASE CLASS 5</t>
  </si>
  <si>
    <t>SPRAYGROUT SANDSTONE TUNNEL</t>
  </si>
  <si>
    <t>DISPOSAL OF TUNNEL DEBRIS</t>
  </si>
  <si>
    <t>TURF ESTABLISHMENT</t>
  </si>
  <si>
    <t>CONCRETE PAVEMENT - BASE</t>
  </si>
  <si>
    <t>2025-2026 OUTFALL, SHAFT AND TUNNEL REPAIRS PROJECT (CITY PROJECT NO. 25-S-2097)</t>
  </si>
  <si>
    <t>WALNUT STREET SHAFT REPAIR</t>
  </si>
  <si>
    <t>WALNUT STREET SHAFT REPAIR SUB TOTAL</t>
  </si>
  <si>
    <t>KELLOGG BOULEVARD AND MARKET STREET MANHOLE REMOVAL SUB TOTAL</t>
  </si>
  <si>
    <t>SELECT GRANULAR EMBANKMENT</t>
  </si>
  <si>
    <t>CU. YARD</t>
  </si>
  <si>
    <t>REMOVE STRUCTURES</t>
  </si>
  <si>
    <t xml:space="preserve">CONCRETE PAVEMENT </t>
  </si>
  <si>
    <t>SHOTCRETE - REINFORCED</t>
  </si>
  <si>
    <t xml:space="preserve">SHOTCRETE - UNREINFORCED </t>
  </si>
  <si>
    <t xml:space="preserve">SHOTCRETE - REINFORCED </t>
  </si>
  <si>
    <t>CONCRETE TESTING</t>
  </si>
  <si>
    <t>DRIFT TUNNEL CONNECTION - CHESTNUT SHAFT</t>
  </si>
  <si>
    <t>INSIDE DROP INSTALLATION</t>
  </si>
  <si>
    <t>TUCKPOINT TUNNEL</t>
  </si>
  <si>
    <t>CONCRETE PATCHING</t>
  </si>
  <si>
    <t>TEMPORARY CONVEYANCE OF WASTEWATER</t>
  </si>
  <si>
    <t>KELLOGG BOULEVARD AND MARKET STREET DEMOLITION AND REPAIR</t>
  </si>
  <si>
    <t>TUNNEL &amp; DRIFT REPAIRS</t>
  </si>
  <si>
    <t>CENTRIFUGALLY CAST LINING MANHOLES</t>
  </si>
  <si>
    <t xml:space="preserve">FURNISH &amp; CONSTRUCT SHAFT </t>
  </si>
  <si>
    <t>4-FT DRIFT CONNECTIONS</t>
  </si>
  <si>
    <t xml:space="preserve"> BID FORM SUMMARY - EVENT 1630</t>
  </si>
  <si>
    <t>E&amp;C Inn</t>
  </si>
  <si>
    <t>PCiRoads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</si>
</sst>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000.000"/>
    <numFmt numFmtId="165" formatCode="0.000"/>
    <numFmt numFmtId="166" formatCode="0&quot;.&quot;"/>
    <numFmt numFmtId="167" formatCode="_([$$-409]* #,##0.00_);_([$$-409]* \(#,##0.00\);_([$$-409]* &quot;-&quot;??_);_(@_)"/>
    <numFmt numFmtId="168" formatCode="&quot;$&quot;#,##0.00"/>
  </numFmts>
  <fonts count="14">
    <font>
      <sz val="10"/>
      <name val="Geneva"/>
    </font>
    <font>
      <sz val="11"/>
      <color theme="1"/>
      <name val="Calibri"/>
      <family val="2"/>
      <scheme val="minor"/>
    </font>
    <font>
      <sz val="12"/>
      <name val="Geneva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8"/>
      <name val="Geneva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ont="0" applyFill="0" applyBorder="0" applyAlignment="0" applyProtection="0">
      <alignment textRotation="180"/>
    </xf>
    <xf numFmtId="40" fontId="2" fillId="0" borderId="0" applyNumberFormat="0" applyFont="0" applyFill="0" applyBorder="0" applyAlignment="0" applyProtection="0">
      <alignment textRotation="180"/>
    </xf>
    <xf numFmtId="0" fontId="4" fillId="0" borderId="0"/>
    <xf numFmtId="0" fontId="3" fillId="0" borderId="0"/>
    <xf numFmtId="0" fontId="5" fillId="0" borderId="0"/>
    <xf numFmtId="0" fontId="1" fillId="0" borderId="0"/>
  </cellStyleXfs>
  <cellXfs count="78">
    <xf numFmtId="0" fontId="0" fillId="0" borderId="0" xfId="0" applyAlignment="1">
      <alignment vertical="top"/>
    </xf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44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168" fontId="11" fillId="0" borderId="1" xfId="0" applyNumberFormat="1" applyFont="1" applyFill="1" applyBorder="1" applyAlignment="1">
      <alignment horizontal="center" wrapText="1"/>
    </xf>
    <xf numFmtId="168" fontId="6" fillId="0" borderId="1" xfId="0" applyNumberFormat="1" applyFont="1" applyFill="1" applyBorder="1" applyAlignment="1">
      <alignment horizontal="center" wrapText="1"/>
    </xf>
    <xf numFmtId="168" fontId="8" fillId="0" borderId="1" xfId="1" applyNumberFormat="1" applyFont="1" applyBorder="1" applyAlignment="1">
      <alignment horizontal="center" vertical="center" wrapText="1"/>
    </xf>
    <xf numFmtId="168" fontId="11" fillId="0" borderId="4" xfId="0" applyNumberFormat="1" applyFont="1" applyFill="1" applyBorder="1" applyAlignment="1">
      <alignment horizontal="right" wrapText="1"/>
    </xf>
    <xf numFmtId="168" fontId="0" fillId="0" borderId="0" xfId="0" applyNumberFormat="1" applyAlignment="1">
      <alignment horizontal="righ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168" fontId="6" fillId="0" borderId="15" xfId="1" applyNumberFormat="1" applyFont="1" applyBorder="1" applyAlignment="1">
      <alignment horizontal="right" vertical="center" wrapText="1"/>
    </xf>
    <xf numFmtId="168" fontId="6" fillId="0" borderId="15" xfId="1" applyNumberFormat="1" applyFont="1" applyBorder="1" applyAlignment="1">
      <alignment horizontal="right" wrapText="1"/>
    </xf>
    <xf numFmtId="168" fontId="6" fillId="0" borderId="15" xfId="0" applyNumberFormat="1" applyFont="1" applyFill="1" applyBorder="1" applyAlignment="1">
      <alignment horizontal="right" wrapText="1"/>
    </xf>
    <xf numFmtId="168" fontId="6" fillId="0" borderId="15" xfId="1" applyNumberFormat="1" applyFont="1" applyFill="1" applyBorder="1" applyAlignment="1">
      <alignment horizontal="right" vertical="center" wrapText="1"/>
    </xf>
    <xf numFmtId="168" fontId="11" fillId="0" borderId="15" xfId="1" applyNumberFormat="1" applyFont="1" applyBorder="1" applyAlignment="1">
      <alignment horizontal="right" vertical="center" wrapText="1"/>
    </xf>
    <xf numFmtId="168" fontId="11" fillId="0" borderId="15" xfId="0" applyNumberFormat="1" applyFont="1" applyFill="1" applyBorder="1" applyAlignment="1">
      <alignment horizontal="right" wrapText="1"/>
    </xf>
    <xf numFmtId="44" fontId="6" fillId="0" borderId="6" xfId="1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wrapText="1"/>
    </xf>
    <xf numFmtId="167" fontId="8" fillId="0" borderId="7" xfId="1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/>
    <xf numFmtId="168" fontId="8" fillId="0" borderId="0" xfId="0" applyNumberFormat="1" applyFont="1" applyAlignment="1">
      <alignment vertical="top" wrapText="1"/>
    </xf>
    <xf numFmtId="4" fontId="8" fillId="0" borderId="7" xfId="0" applyNumberFormat="1" applyFont="1" applyBorder="1" applyAlignment="1"/>
    <xf numFmtId="0" fontId="8" fillId="0" borderId="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68" fontId="8" fillId="0" borderId="5" xfId="0" applyNumberFormat="1" applyFont="1" applyBorder="1" applyAlignment="1"/>
    <xf numFmtId="168" fontId="6" fillId="0" borderId="6" xfId="1" applyNumberFormat="1" applyFont="1" applyBorder="1" applyAlignment="1">
      <alignment horizontal="center" vertical="center" wrapText="1"/>
    </xf>
    <xf numFmtId="168" fontId="8" fillId="0" borderId="7" xfId="0" applyNumberFormat="1" applyFont="1" applyBorder="1" applyAlignment="1"/>
    <xf numFmtId="0" fontId="13" fillId="3" borderId="13" xfId="0" applyFont="1" applyFill="1" applyBorder="1" applyAlignment="1">
      <alignment horizontal="center" wrapText="1"/>
    </xf>
    <xf numFmtId="0" fontId="13" fillId="3" borderId="14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168" fontId="13" fillId="4" borderId="2" xfId="1" applyNumberFormat="1" applyFont="1" applyFill="1" applyBorder="1" applyAlignment="1">
      <alignment horizontal="center" vertical="center" wrapText="1"/>
    </xf>
    <xf numFmtId="168" fontId="13" fillId="4" borderId="8" xfId="1" applyNumberFormat="1" applyFont="1" applyFill="1" applyBorder="1" applyAlignment="1">
      <alignment horizontal="center" vertical="center" wrapText="1"/>
    </xf>
    <xf numFmtId="168" fontId="13" fillId="4" borderId="11" xfId="1" applyNumberFormat="1" applyFont="1" applyFill="1" applyBorder="1" applyAlignment="1">
      <alignment horizontal="center" vertical="center" wrapText="1"/>
    </xf>
    <xf numFmtId="168" fontId="13" fillId="4" borderId="12" xfId="1" applyNumberFormat="1" applyFont="1" applyFill="1" applyBorder="1" applyAlignment="1">
      <alignment horizontal="center" vertical="center" wrapText="1"/>
    </xf>
    <xf numFmtId="166" fontId="12" fillId="0" borderId="3" xfId="0" applyNumberFormat="1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5" xfId="0" applyFont="1" applyFill="1" applyBorder="1" applyAlignment="1">
      <alignment horizontal="left" wrapText="1"/>
    </xf>
    <xf numFmtId="166" fontId="12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11" xfId="0" applyFont="1" applyFill="1" applyBorder="1" applyAlignment="1">
      <alignment horizontal="left" wrapText="1"/>
    </xf>
    <xf numFmtId="0" fontId="12" fillId="2" borderId="12" xfId="0" applyFont="1" applyFill="1" applyBorder="1" applyAlignment="1">
      <alignment horizontal="left" wrapText="1"/>
    </xf>
    <xf numFmtId="168" fontId="8" fillId="5" borderId="7" xfId="0" applyNumberFormat="1" applyFont="1" applyFill="1" applyBorder="1" applyAlignment="1"/>
    <xf numFmtId="168" fontId="6" fillId="5" borderId="15" xfId="1" applyNumberFormat="1" applyFont="1" applyFill="1" applyBorder="1" applyAlignment="1">
      <alignment horizontal="right" wrapText="1"/>
    </xf>
    <xf numFmtId="4" fontId="8" fillId="5" borderId="7" xfId="0" applyNumberFormat="1" applyFont="1" applyFill="1" applyBorder="1" applyAlignment="1"/>
    <xf numFmtId="44" fontId="6" fillId="5" borderId="4" xfId="1" applyNumberFormat="1" applyFont="1" applyFill="1" applyBorder="1" applyAlignment="1">
      <alignment horizontal="center" vertical="center" wrapText="1"/>
    </xf>
    <xf numFmtId="168" fontId="6" fillId="0" borderId="4" xfId="1" applyNumberFormat="1" applyFont="1" applyBorder="1" applyAlignment="1">
      <alignment horizontal="center" vertical="center" wrapText="1"/>
    </xf>
    <xf numFmtId="168" fontId="4" fillId="5" borderId="0" xfId="0" applyNumberFormat="1" applyFont="1" applyFill="1" applyAlignment="1">
      <alignment vertical="top" wrapText="1"/>
    </xf>
    <xf numFmtId="168" fontId="6" fillId="5" borderId="6" xfId="1" applyNumberFormat="1" applyFont="1" applyFill="1" applyBorder="1" applyAlignment="1">
      <alignment horizontal="center" vertical="center" wrapText="1"/>
    </xf>
  </cellXfs>
  <cellStyles count="6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5E11DDF4-E17F-41BE-832E-9290F6D79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1"/>
  <sheetViews>
    <sheetView tabSelected="1" topLeftCell="A79" zoomScale="112" zoomScaleNormal="112" workbookViewId="0">
      <selection activeCell="K15" sqref="K15"/>
    </sheetView>
  </sheetViews>
  <sheetFormatPr defaultColWidth="9.140625" defaultRowHeight="15" customHeight="1"/>
  <cols>
    <col min="1" max="1" width="5.28515625" style="6" customWidth="1"/>
    <col min="2" max="2" width="8.42578125" style="6" customWidth="1"/>
    <col min="3" max="3" width="64.28515625" style="6" customWidth="1"/>
    <col min="4" max="4" width="12.42578125" style="6" customWidth="1"/>
    <col min="5" max="5" width="8.7109375" style="6" customWidth="1"/>
    <col min="6" max="6" width="14.140625" style="43" customWidth="1"/>
    <col min="7" max="7" width="13.28515625" style="28" customWidth="1"/>
    <col min="8" max="8" width="13.42578125" style="6" customWidth="1"/>
    <col min="9" max="9" width="18.7109375" style="6" customWidth="1"/>
    <col min="10" max="16384" width="9.140625" style="6"/>
  </cols>
  <sheetData>
    <row r="1" spans="1:9" ht="15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15.75" customHeight="1">
      <c r="A2" s="52" t="s">
        <v>64</v>
      </c>
      <c r="B2" s="53"/>
      <c r="C2" s="53"/>
      <c r="D2" s="53"/>
      <c r="E2" s="53"/>
      <c r="F2" s="53"/>
      <c r="G2" s="53"/>
      <c r="H2" s="53"/>
      <c r="I2" s="53"/>
    </row>
    <row r="3" spans="1:9" ht="28.15" customHeight="1" thickBot="1">
      <c r="A3" s="54" t="s">
        <v>86</v>
      </c>
      <c r="B3" s="55"/>
      <c r="C3" s="55"/>
      <c r="D3" s="55"/>
      <c r="E3" s="55"/>
      <c r="F3" s="53"/>
      <c r="G3" s="53"/>
      <c r="H3" s="53"/>
      <c r="I3" s="53"/>
    </row>
    <row r="4" spans="1:9" ht="28.15" customHeight="1" thickBot="1">
      <c r="A4" s="22"/>
      <c r="B4" s="23"/>
      <c r="C4" s="23"/>
      <c r="D4" s="23"/>
      <c r="E4" s="23"/>
      <c r="F4" s="50" t="s">
        <v>87</v>
      </c>
      <c r="G4" s="51"/>
      <c r="H4" s="50" t="s">
        <v>88</v>
      </c>
      <c r="I4" s="51"/>
    </row>
    <row r="5" spans="1:9" ht="14.25">
      <c r="A5" s="67" t="s">
        <v>43</v>
      </c>
      <c r="B5" s="68"/>
      <c r="C5" s="68"/>
      <c r="D5" s="68"/>
      <c r="E5" s="68"/>
      <c r="F5" s="69"/>
      <c r="G5" s="70"/>
    </row>
    <row r="6" spans="1:9" ht="15.75" thickBot="1">
      <c r="A6" s="14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24" t="s">
        <v>6</v>
      </c>
      <c r="G6" s="27" t="s">
        <v>7</v>
      </c>
      <c r="H6" s="24" t="s">
        <v>6</v>
      </c>
      <c r="I6" s="27" t="s">
        <v>7</v>
      </c>
    </row>
    <row r="7" spans="1:9" ht="13.5" thickBot="1">
      <c r="A7" s="29">
        <v>1.01</v>
      </c>
      <c r="B7" s="7">
        <v>1710.6010000000001</v>
      </c>
      <c r="C7" s="1" t="s">
        <v>8</v>
      </c>
      <c r="D7" s="7" t="s">
        <v>9</v>
      </c>
      <c r="E7" s="7">
        <v>1</v>
      </c>
      <c r="F7" s="42">
        <v>20100</v>
      </c>
      <c r="G7" s="33">
        <f t="shared" ref="G7:G33" si="0">E7*F7</f>
        <v>20100</v>
      </c>
      <c r="H7" s="47">
        <v>16000</v>
      </c>
      <c r="I7" s="48">
        <f>H7*E7</f>
        <v>16000</v>
      </c>
    </row>
    <row r="8" spans="1:9" ht="13.5" thickBot="1">
      <c r="A8" s="29">
        <v>1.02</v>
      </c>
      <c r="B8" s="7">
        <v>2021.501</v>
      </c>
      <c r="C8" s="1" t="s">
        <v>10</v>
      </c>
      <c r="D8" s="7" t="s">
        <v>9</v>
      </c>
      <c r="E8" s="7">
        <v>1</v>
      </c>
      <c r="F8" s="42">
        <v>68000</v>
      </c>
      <c r="G8" s="33">
        <f t="shared" si="0"/>
        <v>68000</v>
      </c>
      <c r="H8" s="49">
        <v>35000</v>
      </c>
      <c r="I8" s="48">
        <f t="shared" ref="I8:I33" si="1">H8*E8</f>
        <v>35000</v>
      </c>
    </row>
    <row r="9" spans="1:9" ht="13.5" thickBot="1">
      <c r="A9" s="29">
        <v>1.03</v>
      </c>
      <c r="B9" s="10">
        <v>1507.6010000000001</v>
      </c>
      <c r="C9" s="1" t="s">
        <v>11</v>
      </c>
      <c r="D9" s="2" t="s">
        <v>9</v>
      </c>
      <c r="E9" s="7">
        <v>1</v>
      </c>
      <c r="F9" s="42">
        <v>3200</v>
      </c>
      <c r="G9" s="33">
        <f t="shared" si="0"/>
        <v>3200</v>
      </c>
      <c r="H9" s="49">
        <v>4000</v>
      </c>
      <c r="I9" s="48">
        <f t="shared" si="1"/>
        <v>4000</v>
      </c>
    </row>
    <row r="10" spans="1:9" ht="13.5" thickBot="1">
      <c r="A10" s="29">
        <v>1.04</v>
      </c>
      <c r="B10" s="10">
        <v>1507.6010000000001</v>
      </c>
      <c r="C10" s="11" t="s">
        <v>35</v>
      </c>
      <c r="D10" s="2" t="s">
        <v>9</v>
      </c>
      <c r="E10" s="7">
        <v>1</v>
      </c>
      <c r="F10" s="42">
        <v>12900</v>
      </c>
      <c r="G10" s="33">
        <f t="shared" si="0"/>
        <v>12900</v>
      </c>
      <c r="H10" s="49">
        <v>25000</v>
      </c>
      <c r="I10" s="48">
        <f t="shared" si="1"/>
        <v>25000</v>
      </c>
    </row>
    <row r="11" spans="1:9" ht="13.5" thickBot="1">
      <c r="A11" s="29">
        <v>1.05</v>
      </c>
      <c r="B11" s="19">
        <v>1507.6010000000001</v>
      </c>
      <c r="C11" s="11" t="s">
        <v>37</v>
      </c>
      <c r="D11" s="2" t="s">
        <v>9</v>
      </c>
      <c r="E11" s="8">
        <v>1</v>
      </c>
      <c r="F11" s="42">
        <v>9600</v>
      </c>
      <c r="G11" s="33">
        <f t="shared" si="0"/>
        <v>9600</v>
      </c>
      <c r="H11" s="49">
        <v>45000</v>
      </c>
      <c r="I11" s="48">
        <f t="shared" si="1"/>
        <v>45000</v>
      </c>
    </row>
    <row r="12" spans="1:9" ht="13.5" thickBot="1">
      <c r="A12" s="29">
        <v>1.06</v>
      </c>
      <c r="B12" s="19">
        <v>1507.6020000000001</v>
      </c>
      <c r="C12" s="11" t="s">
        <v>36</v>
      </c>
      <c r="D12" s="2" t="s">
        <v>9</v>
      </c>
      <c r="E12" s="8">
        <v>1</v>
      </c>
      <c r="F12" s="42">
        <v>20200</v>
      </c>
      <c r="G12" s="33">
        <f t="shared" si="0"/>
        <v>20200</v>
      </c>
      <c r="H12" s="49">
        <v>4500</v>
      </c>
      <c r="I12" s="48">
        <f t="shared" si="1"/>
        <v>4500</v>
      </c>
    </row>
    <row r="13" spans="1:9" ht="26.25" thickBot="1">
      <c r="A13" s="29">
        <v>1.07</v>
      </c>
      <c r="B13" s="19">
        <v>2104.5030000000002</v>
      </c>
      <c r="C13" s="11" t="s">
        <v>32</v>
      </c>
      <c r="D13" s="3" t="s">
        <v>22</v>
      </c>
      <c r="E13" s="8">
        <v>120</v>
      </c>
      <c r="F13" s="42">
        <v>12.1</v>
      </c>
      <c r="G13" s="33">
        <f t="shared" si="0"/>
        <v>1452</v>
      </c>
      <c r="H13" s="49">
        <v>15</v>
      </c>
      <c r="I13" s="48">
        <f t="shared" si="1"/>
        <v>1800</v>
      </c>
    </row>
    <row r="14" spans="1:9" ht="13.5" thickBot="1">
      <c r="A14" s="29">
        <v>1.08</v>
      </c>
      <c r="B14" s="19">
        <v>2104.5030000000002</v>
      </c>
      <c r="C14" s="11" t="s">
        <v>33</v>
      </c>
      <c r="D14" s="2" t="s">
        <v>34</v>
      </c>
      <c r="E14" s="8">
        <v>50</v>
      </c>
      <c r="F14" s="42">
        <v>106</v>
      </c>
      <c r="G14" s="33">
        <f t="shared" si="0"/>
        <v>5300</v>
      </c>
      <c r="H14" s="49">
        <v>25</v>
      </c>
      <c r="I14" s="48">
        <f t="shared" si="1"/>
        <v>1250</v>
      </c>
    </row>
    <row r="15" spans="1:9" ht="13.5" thickBot="1">
      <c r="A15" s="29">
        <v>1.0900000000000001</v>
      </c>
      <c r="B15" s="20">
        <v>2211.509</v>
      </c>
      <c r="C15" s="11" t="s">
        <v>59</v>
      </c>
      <c r="D15" s="3" t="s">
        <v>12</v>
      </c>
      <c r="E15" s="8">
        <v>30</v>
      </c>
      <c r="F15" s="42">
        <v>132</v>
      </c>
      <c r="G15" s="33">
        <f t="shared" si="0"/>
        <v>3960</v>
      </c>
      <c r="H15" s="49">
        <v>150</v>
      </c>
      <c r="I15" s="48">
        <f t="shared" si="1"/>
        <v>4500</v>
      </c>
    </row>
    <row r="16" spans="1:9" ht="13.5" thickBot="1">
      <c r="A16" s="29">
        <v>1.1000000000000001</v>
      </c>
      <c r="B16" s="8">
        <v>2357.5059999999999</v>
      </c>
      <c r="C16" s="11" t="s">
        <v>13</v>
      </c>
      <c r="D16" s="3" t="s">
        <v>14</v>
      </c>
      <c r="E16" s="8">
        <v>10</v>
      </c>
      <c r="F16" s="42">
        <v>18</v>
      </c>
      <c r="G16" s="33">
        <f t="shared" si="0"/>
        <v>180</v>
      </c>
      <c r="H16" s="49">
        <v>10</v>
      </c>
      <c r="I16" s="48">
        <f t="shared" si="1"/>
        <v>100</v>
      </c>
    </row>
    <row r="17" spans="1:9" ht="26.25" thickBot="1">
      <c r="A17" s="29">
        <v>1.1100000000000001</v>
      </c>
      <c r="B17" s="20">
        <v>2360.6089999999999</v>
      </c>
      <c r="C17" s="11" t="s">
        <v>15</v>
      </c>
      <c r="D17" s="3" t="s">
        <v>12</v>
      </c>
      <c r="E17" s="8">
        <v>15</v>
      </c>
      <c r="F17" s="42">
        <v>710</v>
      </c>
      <c r="G17" s="33">
        <f t="shared" si="0"/>
        <v>10650</v>
      </c>
      <c r="H17" s="49">
        <v>300</v>
      </c>
      <c r="I17" s="48">
        <f t="shared" si="1"/>
        <v>4500</v>
      </c>
    </row>
    <row r="18" spans="1:9" ht="13.5" thickBot="1">
      <c r="A18" s="29">
        <v>1.1200000000000001</v>
      </c>
      <c r="B18" s="20">
        <v>2301.5039999999999</v>
      </c>
      <c r="C18" s="11" t="s">
        <v>63</v>
      </c>
      <c r="D18" s="3" t="s">
        <v>34</v>
      </c>
      <c r="E18" s="8">
        <v>50</v>
      </c>
      <c r="F18" s="42">
        <v>306</v>
      </c>
      <c r="G18" s="33">
        <f t="shared" si="0"/>
        <v>15300</v>
      </c>
      <c r="H18" s="49">
        <v>280</v>
      </c>
      <c r="I18" s="48">
        <f t="shared" si="1"/>
        <v>14000</v>
      </c>
    </row>
    <row r="19" spans="1:9" ht="13.5" thickBot="1">
      <c r="A19" s="29">
        <v>1.1299999999999999</v>
      </c>
      <c r="B19" s="20">
        <v>2411.6010000000001</v>
      </c>
      <c r="C19" s="11" t="s">
        <v>75</v>
      </c>
      <c r="D19" s="3" t="s">
        <v>9</v>
      </c>
      <c r="E19" s="8">
        <v>1</v>
      </c>
      <c r="F19" s="42">
        <v>4190</v>
      </c>
      <c r="G19" s="33">
        <f t="shared" si="0"/>
        <v>4190</v>
      </c>
      <c r="H19" s="49">
        <v>3500</v>
      </c>
      <c r="I19" s="48">
        <f t="shared" si="1"/>
        <v>3500</v>
      </c>
    </row>
    <row r="20" spans="1:9" ht="13.5" thickBot="1">
      <c r="A20" s="29">
        <v>1.1399999999999999</v>
      </c>
      <c r="B20" s="20">
        <v>2411.6010000000001</v>
      </c>
      <c r="C20" s="11" t="s">
        <v>76</v>
      </c>
      <c r="D20" s="3" t="s">
        <v>9</v>
      </c>
      <c r="E20" s="8">
        <v>1</v>
      </c>
      <c r="F20" s="42">
        <v>68000</v>
      </c>
      <c r="G20" s="33">
        <f t="shared" si="0"/>
        <v>68000</v>
      </c>
      <c r="H20" s="49">
        <v>75000</v>
      </c>
      <c r="I20" s="48">
        <f t="shared" si="1"/>
        <v>75000</v>
      </c>
    </row>
    <row r="21" spans="1:9" ht="13.5" thickBot="1">
      <c r="A21" s="29">
        <v>1.1499999999999999</v>
      </c>
      <c r="B21" s="20">
        <v>2411.6010000000001</v>
      </c>
      <c r="C21" s="11" t="s">
        <v>23</v>
      </c>
      <c r="D21" s="3" t="s">
        <v>9</v>
      </c>
      <c r="E21" s="8">
        <v>1</v>
      </c>
      <c r="F21" s="42">
        <v>2130</v>
      </c>
      <c r="G21" s="33">
        <f t="shared" si="0"/>
        <v>2130</v>
      </c>
      <c r="H21" s="49">
        <v>2500</v>
      </c>
      <c r="I21" s="48">
        <f t="shared" si="1"/>
        <v>2500</v>
      </c>
    </row>
    <row r="22" spans="1:9" ht="13.5" thickBot="1">
      <c r="A22" s="29">
        <v>1.1599999999999999</v>
      </c>
      <c r="B22" s="20">
        <v>2411.6118000000001</v>
      </c>
      <c r="C22" s="11" t="s">
        <v>85</v>
      </c>
      <c r="D22" s="3" t="s">
        <v>19</v>
      </c>
      <c r="E22" s="8">
        <v>12</v>
      </c>
      <c r="F22" s="42">
        <v>14600</v>
      </c>
      <c r="G22" s="33">
        <f t="shared" ref="G22" si="2">E22*F22</f>
        <v>175200</v>
      </c>
      <c r="H22" s="71"/>
      <c r="I22" s="77">
        <f t="shared" si="1"/>
        <v>0</v>
      </c>
    </row>
    <row r="23" spans="1:9" ht="13.5" thickBot="1">
      <c r="A23" s="29">
        <v>1.17</v>
      </c>
      <c r="B23" s="20">
        <v>2411.6179999999999</v>
      </c>
      <c r="C23" s="11" t="s">
        <v>73</v>
      </c>
      <c r="D23" s="3" t="s">
        <v>51</v>
      </c>
      <c r="E23" s="8">
        <v>500</v>
      </c>
      <c r="F23" s="42">
        <v>19.899999999999999</v>
      </c>
      <c r="G23" s="33">
        <f t="shared" si="0"/>
        <v>9950</v>
      </c>
      <c r="H23" s="49">
        <v>55</v>
      </c>
      <c r="I23" s="48">
        <f t="shared" si="1"/>
        <v>27500</v>
      </c>
    </row>
    <row r="24" spans="1:9" ht="13.5" thickBot="1">
      <c r="A24" s="29">
        <v>1.18</v>
      </c>
      <c r="B24" s="20">
        <v>2411.6179999999999</v>
      </c>
      <c r="C24" s="11" t="s">
        <v>72</v>
      </c>
      <c r="D24" s="3" t="s">
        <v>51</v>
      </c>
      <c r="E24" s="8">
        <v>600</v>
      </c>
      <c r="F24" s="42">
        <v>59</v>
      </c>
      <c r="G24" s="33">
        <f t="shared" si="0"/>
        <v>35400</v>
      </c>
      <c r="H24" s="49">
        <v>53</v>
      </c>
      <c r="I24" s="48">
        <f t="shared" si="1"/>
        <v>31800</v>
      </c>
    </row>
    <row r="25" spans="1:9" ht="13.5" thickBot="1">
      <c r="A25" s="29">
        <v>1.19</v>
      </c>
      <c r="B25" s="20">
        <v>2433.6179999999999</v>
      </c>
      <c r="C25" s="11" t="s">
        <v>78</v>
      </c>
      <c r="D25" s="3" t="s">
        <v>51</v>
      </c>
      <c r="E25" s="8">
        <v>200</v>
      </c>
      <c r="F25" s="42">
        <v>108</v>
      </c>
      <c r="G25" s="33">
        <f t="shared" si="0"/>
        <v>21600</v>
      </c>
      <c r="H25" s="49">
        <v>103</v>
      </c>
      <c r="I25" s="48">
        <f t="shared" si="1"/>
        <v>20600</v>
      </c>
    </row>
    <row r="26" spans="1:9" ht="13.5" thickBot="1">
      <c r="A26" s="29">
        <v>1.2</v>
      </c>
      <c r="B26" s="20">
        <v>2451.6019999999999</v>
      </c>
      <c r="C26" s="11" t="s">
        <v>52</v>
      </c>
      <c r="D26" s="3" t="s">
        <v>19</v>
      </c>
      <c r="E26" s="8">
        <v>70</v>
      </c>
      <c r="F26" s="42">
        <v>361</v>
      </c>
      <c r="G26" s="33">
        <f t="shared" si="0"/>
        <v>25270</v>
      </c>
      <c r="H26" s="49">
        <v>200</v>
      </c>
      <c r="I26" s="48">
        <f t="shared" si="1"/>
        <v>14000</v>
      </c>
    </row>
    <row r="27" spans="1:9" ht="13.5" thickBot="1">
      <c r="A27" s="29">
        <v>1.21</v>
      </c>
      <c r="B27" s="20">
        <v>2451.6179999999999</v>
      </c>
      <c r="C27" s="11" t="s">
        <v>60</v>
      </c>
      <c r="D27" s="3" t="s">
        <v>51</v>
      </c>
      <c r="E27" s="8">
        <v>500</v>
      </c>
      <c r="F27" s="42">
        <v>20.9</v>
      </c>
      <c r="G27" s="33">
        <f t="shared" si="0"/>
        <v>10450</v>
      </c>
      <c r="H27" s="49">
        <v>25</v>
      </c>
      <c r="I27" s="48">
        <f t="shared" si="1"/>
        <v>12500</v>
      </c>
    </row>
    <row r="28" spans="1:9" ht="13.5" thickBot="1">
      <c r="A28" s="29">
        <v>1.22</v>
      </c>
      <c r="B28" s="20">
        <v>2506.6010000000001</v>
      </c>
      <c r="C28" s="11" t="s">
        <v>50</v>
      </c>
      <c r="D28" s="3" t="s">
        <v>9</v>
      </c>
      <c r="E28" s="8">
        <v>1</v>
      </c>
      <c r="F28" s="42">
        <v>400000</v>
      </c>
      <c r="G28" s="33">
        <f t="shared" si="0"/>
        <v>400000</v>
      </c>
      <c r="H28" s="49">
        <v>175000</v>
      </c>
      <c r="I28" s="48">
        <f t="shared" si="1"/>
        <v>175000</v>
      </c>
    </row>
    <row r="29" spans="1:9" ht="13.5" thickBot="1">
      <c r="A29" s="29">
        <v>1.23</v>
      </c>
      <c r="B29" s="20">
        <v>2506.6010000000001</v>
      </c>
      <c r="C29" s="11" t="s">
        <v>49</v>
      </c>
      <c r="D29" s="3" t="s">
        <v>9</v>
      </c>
      <c r="E29" s="8">
        <v>1</v>
      </c>
      <c r="F29" s="42">
        <v>340000</v>
      </c>
      <c r="G29" s="33">
        <f t="shared" si="0"/>
        <v>340000</v>
      </c>
      <c r="H29" s="49">
        <v>215000</v>
      </c>
      <c r="I29" s="48">
        <f t="shared" si="1"/>
        <v>215000</v>
      </c>
    </row>
    <row r="30" spans="1:9" ht="13.5" thickBot="1">
      <c r="A30" s="29">
        <v>1.24</v>
      </c>
      <c r="B30" s="8">
        <v>2557.6010000000001</v>
      </c>
      <c r="C30" s="11" t="s">
        <v>17</v>
      </c>
      <c r="D30" s="8" t="s">
        <v>9</v>
      </c>
      <c r="E30" s="8">
        <v>1</v>
      </c>
      <c r="F30" s="42">
        <v>29500</v>
      </c>
      <c r="G30" s="33">
        <f t="shared" si="0"/>
        <v>29500</v>
      </c>
      <c r="H30" s="49">
        <v>6000</v>
      </c>
      <c r="I30" s="48">
        <f t="shared" si="1"/>
        <v>6000</v>
      </c>
    </row>
    <row r="31" spans="1:9" ht="13.5" thickBot="1">
      <c r="A31" s="29">
        <v>1.25</v>
      </c>
      <c r="B31" s="10">
        <v>2573.6019999999999</v>
      </c>
      <c r="C31" s="1" t="s">
        <v>18</v>
      </c>
      <c r="D31" s="2" t="s">
        <v>19</v>
      </c>
      <c r="E31" s="7">
        <v>16</v>
      </c>
      <c r="F31" s="42">
        <v>239</v>
      </c>
      <c r="G31" s="33">
        <f t="shared" si="0"/>
        <v>3824</v>
      </c>
      <c r="H31" s="49">
        <v>400</v>
      </c>
      <c r="I31" s="48">
        <f t="shared" si="1"/>
        <v>6400</v>
      </c>
    </row>
    <row r="32" spans="1:9" ht="13.5" thickBot="1">
      <c r="A32" s="29">
        <v>1.26</v>
      </c>
      <c r="B32" s="7">
        <v>2573.6010000000001</v>
      </c>
      <c r="C32" s="1" t="s">
        <v>20</v>
      </c>
      <c r="D32" s="7" t="s">
        <v>9</v>
      </c>
      <c r="E32" s="7">
        <v>1</v>
      </c>
      <c r="F32" s="42">
        <v>119000</v>
      </c>
      <c r="G32" s="33">
        <f t="shared" si="0"/>
        <v>119000</v>
      </c>
      <c r="H32" s="49">
        <v>5800</v>
      </c>
      <c r="I32" s="48">
        <f t="shared" si="1"/>
        <v>5800</v>
      </c>
    </row>
    <row r="33" spans="1:9" ht="12.75">
      <c r="A33" s="29">
        <v>1.27</v>
      </c>
      <c r="B33" s="7">
        <v>2573.6010000000001</v>
      </c>
      <c r="C33" s="1" t="s">
        <v>21</v>
      </c>
      <c r="D33" s="2" t="s">
        <v>9</v>
      </c>
      <c r="E33" s="7">
        <v>1</v>
      </c>
      <c r="F33" s="42">
        <v>1790</v>
      </c>
      <c r="G33" s="33">
        <f t="shared" si="0"/>
        <v>1790</v>
      </c>
      <c r="H33" s="49">
        <v>2500</v>
      </c>
      <c r="I33" s="48">
        <f t="shared" si="1"/>
        <v>2500</v>
      </c>
    </row>
    <row r="34" spans="1:9" ht="24" customHeight="1" thickBot="1">
      <c r="A34" s="64" t="s">
        <v>42</v>
      </c>
      <c r="B34" s="64"/>
      <c r="C34" s="64"/>
      <c r="D34" s="64"/>
      <c r="E34" s="64"/>
      <c r="F34" s="64"/>
      <c r="G34" s="34">
        <f>SUM(G7:G33)</f>
        <v>1417146</v>
      </c>
      <c r="H34" s="34"/>
      <c r="I34" s="72">
        <f t="shared" ref="I34" si="3">SUM(I7:I33)</f>
        <v>753750</v>
      </c>
    </row>
    <row r="35" spans="1:9" thickBot="1">
      <c r="A35" s="62" t="s">
        <v>44</v>
      </c>
      <c r="B35" s="62"/>
      <c r="C35" s="62"/>
      <c r="D35" s="62"/>
      <c r="E35" s="62"/>
      <c r="F35" s="62"/>
      <c r="G35" s="63"/>
      <c r="H35" s="45"/>
      <c r="I35" s="39"/>
    </row>
    <row r="36" spans="1:9" ht="13.5" thickBot="1">
      <c r="A36" s="30" t="s">
        <v>1</v>
      </c>
      <c r="B36" s="12" t="s">
        <v>2</v>
      </c>
      <c r="C36" s="12" t="s">
        <v>3</v>
      </c>
      <c r="D36" s="12" t="s">
        <v>4</v>
      </c>
      <c r="E36" s="12" t="s">
        <v>5</v>
      </c>
      <c r="F36" s="25" t="s">
        <v>6</v>
      </c>
      <c r="G36" s="35" t="s">
        <v>7</v>
      </c>
      <c r="H36" s="18"/>
      <c r="I36" s="39"/>
    </row>
    <row r="37" spans="1:9" ht="13.5" thickBot="1">
      <c r="A37" s="29">
        <v>2.0099999999999998</v>
      </c>
      <c r="B37" s="7">
        <v>1710.6010000000001</v>
      </c>
      <c r="C37" s="1" t="s">
        <v>8</v>
      </c>
      <c r="D37" s="7" t="s">
        <v>9</v>
      </c>
      <c r="E37" s="7">
        <v>1</v>
      </c>
      <c r="F37" s="42">
        <v>10400</v>
      </c>
      <c r="G37" s="33">
        <f t="shared" ref="G37:G57" si="4">E37*F37</f>
        <v>10400</v>
      </c>
      <c r="H37" s="44">
        <v>8500</v>
      </c>
      <c r="I37" s="39">
        <f t="shared" ref="I8:I71" si="5">H37*E37</f>
        <v>8500</v>
      </c>
    </row>
    <row r="38" spans="1:9" ht="13.5" thickBot="1">
      <c r="A38" s="31">
        <v>2.02</v>
      </c>
      <c r="B38" s="8">
        <v>2021.501</v>
      </c>
      <c r="C38" s="11" t="s">
        <v>10</v>
      </c>
      <c r="D38" s="8" t="s">
        <v>9</v>
      </c>
      <c r="E38" s="8">
        <v>1</v>
      </c>
      <c r="F38" s="42">
        <v>41000</v>
      </c>
      <c r="G38" s="36">
        <f t="shared" si="4"/>
        <v>41000</v>
      </c>
      <c r="H38" s="44">
        <v>35000</v>
      </c>
      <c r="I38" s="39">
        <f t="shared" si="5"/>
        <v>35000</v>
      </c>
    </row>
    <row r="39" spans="1:9" ht="13.5" thickBot="1">
      <c r="A39" s="29">
        <v>2.0299999999999998</v>
      </c>
      <c r="B39" s="19">
        <v>1507.6010000000001</v>
      </c>
      <c r="C39" s="11" t="s">
        <v>11</v>
      </c>
      <c r="D39" s="2" t="s">
        <v>9</v>
      </c>
      <c r="E39" s="8">
        <v>1</v>
      </c>
      <c r="F39" s="42">
        <v>1780</v>
      </c>
      <c r="G39" s="36">
        <f t="shared" si="4"/>
        <v>1780</v>
      </c>
      <c r="H39" s="44">
        <v>2605</v>
      </c>
      <c r="I39" s="39">
        <f t="shared" si="5"/>
        <v>2605</v>
      </c>
    </row>
    <row r="40" spans="1:9" ht="13.5" thickBot="1">
      <c r="A40" s="31">
        <v>2.04</v>
      </c>
      <c r="B40" s="19">
        <v>1507.6010000000001</v>
      </c>
      <c r="C40" s="11" t="s">
        <v>58</v>
      </c>
      <c r="D40" s="2" t="s">
        <v>9</v>
      </c>
      <c r="E40" s="8">
        <v>1</v>
      </c>
      <c r="F40" s="42">
        <v>4310</v>
      </c>
      <c r="G40" s="36">
        <f t="shared" si="4"/>
        <v>4310</v>
      </c>
      <c r="H40" s="44">
        <v>10500</v>
      </c>
      <c r="I40" s="39">
        <f t="shared" si="5"/>
        <v>10500</v>
      </c>
    </row>
    <row r="41" spans="1:9" ht="13.5" thickBot="1">
      <c r="A41" s="29">
        <v>2.0499999999999998</v>
      </c>
      <c r="B41" s="19">
        <v>1507.6010000000001</v>
      </c>
      <c r="C41" s="11" t="s">
        <v>37</v>
      </c>
      <c r="D41" s="2" t="s">
        <v>9</v>
      </c>
      <c r="E41" s="8">
        <v>1</v>
      </c>
      <c r="F41" s="42">
        <v>4140</v>
      </c>
      <c r="G41" s="36">
        <f t="shared" si="4"/>
        <v>4140</v>
      </c>
      <c r="H41" s="44">
        <v>3500</v>
      </c>
      <c r="I41" s="39">
        <f t="shared" si="5"/>
        <v>3500</v>
      </c>
    </row>
    <row r="42" spans="1:9" ht="13.5" thickBot="1">
      <c r="A42" s="31">
        <v>2.06</v>
      </c>
      <c r="B42" s="19">
        <v>1507.6010000000001</v>
      </c>
      <c r="C42" s="11" t="s">
        <v>36</v>
      </c>
      <c r="D42" s="2" t="s">
        <v>9</v>
      </c>
      <c r="E42" s="8">
        <v>1</v>
      </c>
      <c r="F42" s="42">
        <v>12000</v>
      </c>
      <c r="G42" s="36">
        <f t="shared" si="4"/>
        <v>12000</v>
      </c>
      <c r="H42" s="44">
        <v>6500</v>
      </c>
      <c r="I42" s="39">
        <f t="shared" si="5"/>
        <v>6500</v>
      </c>
    </row>
    <row r="43" spans="1:9" ht="26.25" thickBot="1">
      <c r="A43" s="29">
        <v>2.0699999999999998</v>
      </c>
      <c r="B43" s="19">
        <v>2104.5030000000002</v>
      </c>
      <c r="C43" s="11" t="s">
        <v>32</v>
      </c>
      <c r="D43" s="3" t="s">
        <v>22</v>
      </c>
      <c r="E43" s="8">
        <v>50</v>
      </c>
      <c r="F43" s="42">
        <v>12.1</v>
      </c>
      <c r="G43" s="36">
        <f t="shared" si="4"/>
        <v>605</v>
      </c>
      <c r="H43" s="44">
        <v>15</v>
      </c>
      <c r="I43" s="39">
        <f t="shared" si="5"/>
        <v>750</v>
      </c>
    </row>
    <row r="44" spans="1:9" ht="13.5" thickBot="1">
      <c r="A44" s="31">
        <v>2.08</v>
      </c>
      <c r="B44" s="19">
        <v>2104.5030000000002</v>
      </c>
      <c r="C44" s="11" t="s">
        <v>33</v>
      </c>
      <c r="D44" s="2" t="s">
        <v>34</v>
      </c>
      <c r="E44" s="8">
        <v>15</v>
      </c>
      <c r="F44" s="42">
        <v>740</v>
      </c>
      <c r="G44" s="36">
        <f t="shared" si="4"/>
        <v>11100</v>
      </c>
      <c r="H44" s="44">
        <v>167.68</v>
      </c>
      <c r="I44" s="39">
        <f t="shared" si="5"/>
        <v>2515.2000000000003</v>
      </c>
    </row>
    <row r="45" spans="1:9" ht="26.25" thickBot="1">
      <c r="A45" s="29">
        <v>2.09</v>
      </c>
      <c r="B45" s="19">
        <v>2104.6030000000001</v>
      </c>
      <c r="C45" s="11" t="s">
        <v>57</v>
      </c>
      <c r="D45" s="2" t="s">
        <v>22</v>
      </c>
      <c r="E45" s="8">
        <v>520</v>
      </c>
      <c r="F45" s="42">
        <v>51</v>
      </c>
      <c r="G45" s="36">
        <f t="shared" si="4"/>
        <v>26520</v>
      </c>
      <c r="H45" s="44">
        <v>105</v>
      </c>
      <c r="I45" s="39">
        <f t="shared" si="5"/>
        <v>54600</v>
      </c>
    </row>
    <row r="46" spans="1:9" ht="26.25" thickBot="1">
      <c r="A46" s="31">
        <v>2.1</v>
      </c>
      <c r="B46" s="19">
        <v>2104.6030000000001</v>
      </c>
      <c r="C46" s="11" t="s">
        <v>55</v>
      </c>
      <c r="D46" s="3" t="s">
        <v>22</v>
      </c>
      <c r="E46" s="8">
        <v>175</v>
      </c>
      <c r="F46" s="42">
        <v>980</v>
      </c>
      <c r="G46" s="33">
        <f t="shared" si="4"/>
        <v>171500</v>
      </c>
      <c r="H46" s="44">
        <v>875</v>
      </c>
      <c r="I46" s="39">
        <f t="shared" si="5"/>
        <v>153125</v>
      </c>
    </row>
    <row r="47" spans="1:9" ht="13.5" thickBot="1">
      <c r="A47" s="29">
        <v>2.11</v>
      </c>
      <c r="B47" s="19">
        <v>2104.6089999999999</v>
      </c>
      <c r="C47" s="11" t="s">
        <v>61</v>
      </c>
      <c r="D47" s="2" t="s">
        <v>12</v>
      </c>
      <c r="E47" s="8">
        <v>160</v>
      </c>
      <c r="F47" s="42">
        <v>36</v>
      </c>
      <c r="G47" s="33">
        <f t="shared" si="4"/>
        <v>5760</v>
      </c>
      <c r="H47" s="44">
        <v>205</v>
      </c>
      <c r="I47" s="39">
        <f t="shared" si="5"/>
        <v>32800</v>
      </c>
    </row>
    <row r="48" spans="1:9" ht="13.5" thickBot="1">
      <c r="A48" s="31">
        <v>2.12</v>
      </c>
      <c r="B48" s="20">
        <v>2211.509</v>
      </c>
      <c r="C48" s="11" t="s">
        <v>59</v>
      </c>
      <c r="D48" s="3" t="s">
        <v>12</v>
      </c>
      <c r="E48" s="8">
        <v>8</v>
      </c>
      <c r="F48" s="42">
        <v>180</v>
      </c>
      <c r="G48" s="33">
        <f t="shared" si="4"/>
        <v>1440</v>
      </c>
      <c r="H48" s="44">
        <v>100</v>
      </c>
      <c r="I48" s="39">
        <f t="shared" si="5"/>
        <v>800</v>
      </c>
    </row>
    <row r="49" spans="1:9" ht="13.5" thickBot="1">
      <c r="A49" s="29">
        <v>2.13</v>
      </c>
      <c r="B49" s="8">
        <v>2357.5059999999999</v>
      </c>
      <c r="C49" s="11" t="s">
        <v>13</v>
      </c>
      <c r="D49" s="3" t="s">
        <v>14</v>
      </c>
      <c r="E49" s="8">
        <v>3</v>
      </c>
      <c r="F49" s="42">
        <v>18</v>
      </c>
      <c r="G49" s="33">
        <f t="shared" si="4"/>
        <v>54</v>
      </c>
      <c r="H49" s="44">
        <v>20</v>
      </c>
      <c r="I49" s="39">
        <f t="shared" si="5"/>
        <v>60</v>
      </c>
    </row>
    <row r="50" spans="1:9" ht="26.25" thickBot="1">
      <c r="A50" s="31">
        <v>2.14</v>
      </c>
      <c r="B50" s="20">
        <v>2360.6089999999999</v>
      </c>
      <c r="C50" s="11" t="s">
        <v>15</v>
      </c>
      <c r="D50" s="3" t="s">
        <v>12</v>
      </c>
      <c r="E50" s="8">
        <v>5</v>
      </c>
      <c r="F50" s="42">
        <v>710</v>
      </c>
      <c r="G50" s="33">
        <f t="shared" si="4"/>
        <v>3550</v>
      </c>
      <c r="H50" s="44">
        <v>400</v>
      </c>
      <c r="I50" s="39">
        <f t="shared" si="5"/>
        <v>2000</v>
      </c>
    </row>
    <row r="51" spans="1:9" ht="13.5" thickBot="1">
      <c r="A51" s="29">
        <v>2.15</v>
      </c>
      <c r="B51" s="20">
        <v>2360.6089999999999</v>
      </c>
      <c r="C51" s="11" t="s">
        <v>16</v>
      </c>
      <c r="D51" s="3" t="s">
        <v>12</v>
      </c>
      <c r="E51" s="8">
        <v>15</v>
      </c>
      <c r="F51" s="42">
        <v>680</v>
      </c>
      <c r="G51" s="33">
        <f t="shared" si="4"/>
        <v>10200</v>
      </c>
      <c r="H51" s="44">
        <v>315</v>
      </c>
      <c r="I51" s="39">
        <f t="shared" si="5"/>
        <v>4725</v>
      </c>
    </row>
    <row r="52" spans="1:9" ht="13.5" thickBot="1">
      <c r="A52" s="31">
        <v>2.16</v>
      </c>
      <c r="B52" s="20">
        <v>2411.6010000000001</v>
      </c>
      <c r="C52" s="11" t="s">
        <v>75</v>
      </c>
      <c r="D52" s="3" t="s">
        <v>9</v>
      </c>
      <c r="E52" s="8">
        <v>1</v>
      </c>
      <c r="F52" s="42">
        <v>1790</v>
      </c>
      <c r="G52" s="33">
        <f t="shared" si="4"/>
        <v>1790</v>
      </c>
      <c r="H52" s="44">
        <v>2500</v>
      </c>
      <c r="I52" s="39">
        <f t="shared" si="5"/>
        <v>2500</v>
      </c>
    </row>
    <row r="53" spans="1:9" ht="13.5" thickBot="1">
      <c r="A53" s="29">
        <v>2.17</v>
      </c>
      <c r="B53" s="20">
        <v>2411.6010000000001</v>
      </c>
      <c r="C53" s="11" t="s">
        <v>23</v>
      </c>
      <c r="D53" s="3" t="s">
        <v>9</v>
      </c>
      <c r="E53" s="8">
        <v>1</v>
      </c>
      <c r="F53" s="42">
        <v>2130</v>
      </c>
      <c r="G53" s="33">
        <f t="shared" si="4"/>
        <v>2130</v>
      </c>
      <c r="H53" s="44">
        <v>5000</v>
      </c>
      <c r="I53" s="39">
        <f t="shared" si="5"/>
        <v>5000</v>
      </c>
    </row>
    <row r="54" spans="1:9" ht="13.5" thickBot="1">
      <c r="A54" s="31">
        <v>2.1800000000000002</v>
      </c>
      <c r="B54" s="20">
        <v>2411.6179999999999</v>
      </c>
      <c r="C54" s="11" t="s">
        <v>74</v>
      </c>
      <c r="D54" s="3" t="s">
        <v>51</v>
      </c>
      <c r="E54" s="8">
        <v>2700</v>
      </c>
      <c r="F54" s="42">
        <v>27</v>
      </c>
      <c r="G54" s="33">
        <f t="shared" si="4"/>
        <v>72900</v>
      </c>
      <c r="H54" s="44">
        <v>50</v>
      </c>
      <c r="I54" s="39">
        <f t="shared" si="5"/>
        <v>135000</v>
      </c>
    </row>
    <row r="55" spans="1:9" ht="13.5" thickBot="1">
      <c r="A55" s="29">
        <v>2.19</v>
      </c>
      <c r="B55" s="20">
        <v>2433.6179999999999</v>
      </c>
      <c r="C55" s="11" t="s">
        <v>78</v>
      </c>
      <c r="D55" s="3" t="s">
        <v>51</v>
      </c>
      <c r="E55" s="8">
        <v>200</v>
      </c>
      <c r="F55" s="42">
        <v>121</v>
      </c>
      <c r="G55" s="33">
        <f t="shared" si="4"/>
        <v>24200</v>
      </c>
      <c r="H55" s="44">
        <v>104</v>
      </c>
      <c r="I55" s="39">
        <f t="shared" si="5"/>
        <v>20800</v>
      </c>
    </row>
    <row r="56" spans="1:9" ht="13.5" thickBot="1">
      <c r="A56" s="31">
        <v>2.2000000000000002</v>
      </c>
      <c r="B56" s="20">
        <v>2451.6019999999999</v>
      </c>
      <c r="C56" s="11" t="s">
        <v>52</v>
      </c>
      <c r="D56" s="3" t="s">
        <v>19</v>
      </c>
      <c r="E56" s="8">
        <v>300</v>
      </c>
      <c r="F56" s="42">
        <v>182</v>
      </c>
      <c r="G56" s="33">
        <f t="shared" si="4"/>
        <v>54600</v>
      </c>
      <c r="H56" s="44">
        <v>212</v>
      </c>
      <c r="I56" s="39">
        <f t="shared" si="5"/>
        <v>63600</v>
      </c>
    </row>
    <row r="57" spans="1:9" ht="13.5" thickBot="1">
      <c r="A57" s="29">
        <v>2.21</v>
      </c>
      <c r="B57" s="20">
        <v>2451.6179999999999</v>
      </c>
      <c r="C57" s="11" t="s">
        <v>60</v>
      </c>
      <c r="D57" s="3" t="s">
        <v>51</v>
      </c>
      <c r="E57" s="8">
        <v>2700</v>
      </c>
      <c r="F57" s="42">
        <v>10.5</v>
      </c>
      <c r="G57" s="33">
        <f t="shared" si="4"/>
        <v>28350</v>
      </c>
      <c r="H57" s="44">
        <v>22</v>
      </c>
      <c r="I57" s="39">
        <f t="shared" si="5"/>
        <v>59400</v>
      </c>
    </row>
    <row r="58" spans="1:9" ht="13.5" thickBot="1">
      <c r="A58" s="31">
        <v>2.2200000000000002</v>
      </c>
      <c r="B58" s="20">
        <v>2506.6010000000001</v>
      </c>
      <c r="C58" s="11" t="s">
        <v>54</v>
      </c>
      <c r="D58" s="3" t="s">
        <v>9</v>
      </c>
      <c r="E58" s="8">
        <v>1</v>
      </c>
      <c r="F58" s="42">
        <v>323000</v>
      </c>
      <c r="G58" s="36">
        <f>E58*F58</f>
        <v>323000</v>
      </c>
      <c r="H58" s="44">
        <v>142000</v>
      </c>
      <c r="I58" s="39">
        <f t="shared" si="5"/>
        <v>142000</v>
      </c>
    </row>
    <row r="59" spans="1:9" ht="13.5" thickBot="1">
      <c r="A59" s="29">
        <v>2.23</v>
      </c>
      <c r="B59" s="8">
        <v>2557.6010000000001</v>
      </c>
      <c r="C59" s="11" t="s">
        <v>17</v>
      </c>
      <c r="D59" s="8" t="s">
        <v>9</v>
      </c>
      <c r="E59" s="8">
        <v>1</v>
      </c>
      <c r="F59" s="42">
        <v>9500</v>
      </c>
      <c r="G59" s="36">
        <f t="shared" ref="G59:G62" si="6">E59*F59</f>
        <v>9500</v>
      </c>
      <c r="H59" s="44">
        <v>3100</v>
      </c>
      <c r="I59" s="39">
        <f t="shared" si="5"/>
        <v>3100</v>
      </c>
    </row>
    <row r="60" spans="1:9" ht="13.5" thickBot="1">
      <c r="A60" s="31">
        <v>2.2400000000000002</v>
      </c>
      <c r="B60" s="19">
        <v>2573.502</v>
      </c>
      <c r="C60" s="11" t="s">
        <v>18</v>
      </c>
      <c r="D60" s="2" t="s">
        <v>19</v>
      </c>
      <c r="E60" s="8">
        <v>12</v>
      </c>
      <c r="F60" s="42">
        <v>239</v>
      </c>
      <c r="G60" s="36">
        <f t="shared" si="6"/>
        <v>2868</v>
      </c>
      <c r="H60" s="44">
        <v>300</v>
      </c>
      <c r="I60" s="39">
        <f t="shared" si="5"/>
        <v>3600</v>
      </c>
    </row>
    <row r="61" spans="1:9" ht="13.5" thickBot="1">
      <c r="A61" s="29">
        <v>2.2500000000000102</v>
      </c>
      <c r="B61" s="7">
        <v>2573.6010000000001</v>
      </c>
      <c r="C61" s="1" t="s">
        <v>20</v>
      </c>
      <c r="D61" s="7" t="s">
        <v>9</v>
      </c>
      <c r="E61" s="7">
        <v>1</v>
      </c>
      <c r="F61" s="42">
        <v>22800</v>
      </c>
      <c r="G61" s="33">
        <f t="shared" si="6"/>
        <v>22800</v>
      </c>
      <c r="H61" s="44">
        <v>10500</v>
      </c>
      <c r="I61" s="39">
        <f t="shared" si="5"/>
        <v>10500</v>
      </c>
    </row>
    <row r="62" spans="1:9" ht="12.75">
      <c r="A62" s="31">
        <v>2.26000000000001</v>
      </c>
      <c r="B62" s="7">
        <v>2573.6010000000001</v>
      </c>
      <c r="C62" s="1" t="s">
        <v>21</v>
      </c>
      <c r="D62" s="2" t="s">
        <v>9</v>
      </c>
      <c r="E62" s="7">
        <v>1</v>
      </c>
      <c r="F62" s="42">
        <v>1790</v>
      </c>
      <c r="G62" s="33">
        <f t="shared" si="6"/>
        <v>1790</v>
      </c>
      <c r="H62" s="44">
        <v>3100</v>
      </c>
      <c r="I62" s="39">
        <f t="shared" si="5"/>
        <v>3100</v>
      </c>
    </row>
    <row r="63" spans="1:9" s="13" customFormat="1" ht="24" customHeight="1" thickBot="1">
      <c r="A63" s="64" t="s">
        <v>45</v>
      </c>
      <c r="B63" s="64"/>
      <c r="C63" s="64"/>
      <c r="D63" s="64"/>
      <c r="E63" s="64"/>
      <c r="F63" s="64"/>
      <c r="G63" s="36">
        <f>SUM(G37:G62)</f>
        <v>848287</v>
      </c>
      <c r="H63" s="36"/>
      <c r="I63" s="36">
        <f t="shared" ref="H63:I63" si="7">SUM(I37:I62)</f>
        <v>766580.2</v>
      </c>
    </row>
    <row r="64" spans="1:9" s="13" customFormat="1" ht="13.5" thickBot="1">
      <c r="A64" s="65" t="s">
        <v>39</v>
      </c>
      <c r="B64" s="65"/>
      <c r="C64" s="65"/>
      <c r="D64" s="65"/>
      <c r="E64" s="65"/>
      <c r="F64" s="65"/>
      <c r="G64" s="66"/>
      <c r="H64" s="45"/>
      <c r="I64" s="39"/>
    </row>
    <row r="65" spans="1:9" ht="13.5" thickBot="1">
      <c r="A65" s="12" t="s">
        <v>1</v>
      </c>
      <c r="B65" s="12" t="s">
        <v>2</v>
      </c>
      <c r="C65" s="12" t="s">
        <v>3</v>
      </c>
      <c r="D65" s="12" t="s">
        <v>4</v>
      </c>
      <c r="E65" s="12" t="s">
        <v>5</v>
      </c>
      <c r="F65" s="25" t="s">
        <v>6</v>
      </c>
      <c r="G65" s="35" t="s">
        <v>7</v>
      </c>
      <c r="H65" s="18"/>
      <c r="I65" s="39"/>
    </row>
    <row r="66" spans="1:9" ht="13.5" thickBot="1">
      <c r="A66" s="29">
        <v>3.01</v>
      </c>
      <c r="B66" s="7">
        <v>1710.6010000000001</v>
      </c>
      <c r="C66" s="1" t="s">
        <v>8</v>
      </c>
      <c r="D66" s="7" t="s">
        <v>9</v>
      </c>
      <c r="E66" s="7">
        <v>1</v>
      </c>
      <c r="F66" s="42">
        <v>8800</v>
      </c>
      <c r="G66" s="33">
        <f t="shared" ref="G66:G76" si="8">E66*F66</f>
        <v>8800</v>
      </c>
      <c r="H66" s="44">
        <v>7200</v>
      </c>
      <c r="I66" s="39">
        <f t="shared" si="5"/>
        <v>7200</v>
      </c>
    </row>
    <row r="67" spans="1:9" ht="13.5" thickBot="1">
      <c r="A67" s="29">
        <v>3.02</v>
      </c>
      <c r="B67" s="7">
        <v>2021.501</v>
      </c>
      <c r="C67" s="1" t="s">
        <v>10</v>
      </c>
      <c r="D67" s="7" t="s">
        <v>9</v>
      </c>
      <c r="E67" s="7">
        <v>1</v>
      </c>
      <c r="F67" s="42">
        <v>8000</v>
      </c>
      <c r="G67" s="33">
        <f t="shared" si="8"/>
        <v>8000</v>
      </c>
      <c r="H67" s="44">
        <v>11632</v>
      </c>
      <c r="I67" s="39">
        <f t="shared" si="5"/>
        <v>11632</v>
      </c>
    </row>
    <row r="68" spans="1:9" ht="26.25" thickBot="1">
      <c r="A68" s="29">
        <v>3.03</v>
      </c>
      <c r="B68" s="7">
        <v>2104.6030000000001</v>
      </c>
      <c r="C68" s="1" t="s">
        <v>57</v>
      </c>
      <c r="D68" s="7" t="s">
        <v>22</v>
      </c>
      <c r="E68" s="7">
        <v>410</v>
      </c>
      <c r="F68" s="42">
        <v>117</v>
      </c>
      <c r="G68" s="33">
        <f t="shared" si="8"/>
        <v>47970</v>
      </c>
      <c r="H68" s="44">
        <v>209</v>
      </c>
      <c r="I68" s="39">
        <f t="shared" si="5"/>
        <v>85690</v>
      </c>
    </row>
    <row r="69" spans="1:9" ht="13.5" thickBot="1">
      <c r="A69" s="29">
        <v>3.04</v>
      </c>
      <c r="B69" s="8">
        <v>2104.6089999999999</v>
      </c>
      <c r="C69" s="11" t="s">
        <v>56</v>
      </c>
      <c r="D69" s="8" t="s">
        <v>12</v>
      </c>
      <c r="E69" s="8">
        <v>45</v>
      </c>
      <c r="F69" s="42">
        <v>45</v>
      </c>
      <c r="G69" s="33">
        <f t="shared" si="8"/>
        <v>2025</v>
      </c>
      <c r="H69" s="44">
        <v>465</v>
      </c>
      <c r="I69" s="39">
        <f t="shared" si="5"/>
        <v>20925</v>
      </c>
    </row>
    <row r="70" spans="1:9" ht="13.5" thickBot="1">
      <c r="A70" s="29">
        <v>3.05</v>
      </c>
      <c r="B70" s="20">
        <v>2411.6010000000001</v>
      </c>
      <c r="C70" s="11" t="s">
        <v>23</v>
      </c>
      <c r="D70" s="3" t="s">
        <v>9</v>
      </c>
      <c r="E70" s="8">
        <v>1</v>
      </c>
      <c r="F70" s="42">
        <v>2130</v>
      </c>
      <c r="G70" s="33">
        <f t="shared" si="8"/>
        <v>2130</v>
      </c>
      <c r="H70" s="44">
        <v>1500</v>
      </c>
      <c r="I70" s="39">
        <f t="shared" si="5"/>
        <v>1500</v>
      </c>
    </row>
    <row r="71" spans="1:9" ht="13.5" thickBot="1">
      <c r="A71" s="29">
        <v>3.06</v>
      </c>
      <c r="B71" s="20">
        <v>2411.6179999999999</v>
      </c>
      <c r="C71" s="11" t="s">
        <v>72</v>
      </c>
      <c r="D71" s="3" t="s">
        <v>51</v>
      </c>
      <c r="E71" s="8">
        <v>150</v>
      </c>
      <c r="F71" s="42">
        <v>89</v>
      </c>
      <c r="G71" s="33">
        <f t="shared" si="8"/>
        <v>13350</v>
      </c>
      <c r="H71" s="44">
        <v>105</v>
      </c>
      <c r="I71" s="39">
        <f t="shared" si="5"/>
        <v>15750</v>
      </c>
    </row>
    <row r="72" spans="1:9" ht="13.5" thickBot="1">
      <c r="A72" s="29">
        <v>3.07</v>
      </c>
      <c r="B72" s="20">
        <v>2433.6179999999999</v>
      </c>
      <c r="C72" s="11" t="s">
        <v>78</v>
      </c>
      <c r="D72" s="3" t="s">
        <v>51</v>
      </c>
      <c r="E72" s="8">
        <v>100</v>
      </c>
      <c r="F72" s="42">
        <v>108</v>
      </c>
      <c r="G72" s="33">
        <f t="shared" si="8"/>
        <v>10800</v>
      </c>
      <c r="H72" s="44">
        <v>209</v>
      </c>
      <c r="I72" s="39">
        <f t="shared" ref="I72:I78" si="9">H72*E72</f>
        <v>20900</v>
      </c>
    </row>
    <row r="73" spans="1:9" ht="13.5" thickBot="1">
      <c r="A73" s="29">
        <v>3.08</v>
      </c>
      <c r="B73" s="20">
        <v>2451.6019999999999</v>
      </c>
      <c r="C73" s="11" t="s">
        <v>52</v>
      </c>
      <c r="D73" s="3" t="s">
        <v>19</v>
      </c>
      <c r="E73" s="8">
        <v>18</v>
      </c>
      <c r="F73" s="42">
        <v>600</v>
      </c>
      <c r="G73" s="33">
        <f t="shared" si="8"/>
        <v>10800</v>
      </c>
      <c r="H73" s="44">
        <v>232</v>
      </c>
      <c r="I73" s="39">
        <f t="shared" si="9"/>
        <v>4176</v>
      </c>
    </row>
    <row r="74" spans="1:9" ht="13.5" thickBot="1">
      <c r="A74" s="29">
        <v>3.09</v>
      </c>
      <c r="B74" s="20">
        <v>2451.6179999999999</v>
      </c>
      <c r="C74" s="11" t="s">
        <v>60</v>
      </c>
      <c r="D74" s="3" t="s">
        <v>51</v>
      </c>
      <c r="E74" s="8">
        <v>180</v>
      </c>
      <c r="F74" s="42">
        <v>33</v>
      </c>
      <c r="G74" s="33">
        <f t="shared" si="8"/>
        <v>5940</v>
      </c>
      <c r="H74" s="44">
        <v>100</v>
      </c>
      <c r="I74" s="39">
        <f t="shared" si="9"/>
        <v>18000</v>
      </c>
    </row>
    <row r="75" spans="1:9" ht="13.5" thickBot="1">
      <c r="A75" s="29">
        <v>3.1</v>
      </c>
      <c r="B75" s="20">
        <v>2506.6010000000001</v>
      </c>
      <c r="C75" s="11" t="s">
        <v>77</v>
      </c>
      <c r="D75" s="3" t="s">
        <v>9</v>
      </c>
      <c r="E75" s="8">
        <v>1</v>
      </c>
      <c r="F75" s="42">
        <v>13400</v>
      </c>
      <c r="G75" s="33">
        <f t="shared" si="8"/>
        <v>13400</v>
      </c>
      <c r="H75" s="44">
        <v>40000</v>
      </c>
      <c r="I75" s="39">
        <f t="shared" si="9"/>
        <v>40000</v>
      </c>
    </row>
    <row r="76" spans="1:9" ht="13.5" thickBot="1">
      <c r="A76" s="29">
        <v>3.11</v>
      </c>
      <c r="B76" s="7">
        <v>2557.6010000000001</v>
      </c>
      <c r="C76" s="1" t="s">
        <v>17</v>
      </c>
      <c r="D76" s="7" t="s">
        <v>9</v>
      </c>
      <c r="E76" s="7">
        <v>1</v>
      </c>
      <c r="F76" s="42">
        <v>18900</v>
      </c>
      <c r="G76" s="33">
        <f t="shared" si="8"/>
        <v>18900</v>
      </c>
      <c r="H76" s="44">
        <v>2500</v>
      </c>
      <c r="I76" s="39">
        <f t="shared" si="9"/>
        <v>2500</v>
      </c>
    </row>
    <row r="77" spans="1:9" ht="13.5" thickBot="1">
      <c r="A77" s="29">
        <v>3.12</v>
      </c>
      <c r="B77" s="7">
        <v>2573.6010000000001</v>
      </c>
      <c r="C77" s="1" t="s">
        <v>21</v>
      </c>
      <c r="D77" s="7" t="s">
        <v>9</v>
      </c>
      <c r="E77" s="7">
        <v>1</v>
      </c>
      <c r="F77" s="42">
        <v>1790</v>
      </c>
      <c r="G77" s="33">
        <f t="shared" ref="G77:G78" si="10">E77*F77</f>
        <v>1790</v>
      </c>
      <c r="H77" s="44">
        <v>1500</v>
      </c>
      <c r="I77" s="39">
        <f t="shared" si="9"/>
        <v>1500</v>
      </c>
    </row>
    <row r="78" spans="1:9" ht="12.75">
      <c r="A78" s="29">
        <v>3.13</v>
      </c>
      <c r="B78" s="7">
        <v>2573.6010000000001</v>
      </c>
      <c r="C78" s="1" t="s">
        <v>20</v>
      </c>
      <c r="D78" s="7" t="s">
        <v>9</v>
      </c>
      <c r="E78" s="7">
        <v>1</v>
      </c>
      <c r="F78" s="42">
        <v>22400</v>
      </c>
      <c r="G78" s="33">
        <f t="shared" si="10"/>
        <v>22400</v>
      </c>
      <c r="H78" s="44">
        <v>2500</v>
      </c>
      <c r="I78" s="39">
        <f t="shared" si="9"/>
        <v>2500</v>
      </c>
    </row>
    <row r="79" spans="1:9" ht="24" customHeight="1">
      <c r="A79" s="64" t="s">
        <v>46</v>
      </c>
      <c r="B79" s="64"/>
      <c r="C79" s="64"/>
      <c r="D79" s="64"/>
      <c r="E79" s="64"/>
      <c r="F79" s="64"/>
      <c r="G79" s="37">
        <f>SUM(G66:G78)</f>
        <v>166305</v>
      </c>
      <c r="H79" s="37"/>
      <c r="I79" s="37">
        <f t="shared" ref="H79:I79" si="11">SUM(I66:I78)</f>
        <v>232273</v>
      </c>
    </row>
    <row r="80" spans="1:9" ht="14.25">
      <c r="A80" s="62" t="s">
        <v>40</v>
      </c>
      <c r="B80" s="62"/>
      <c r="C80" s="62"/>
      <c r="D80" s="62"/>
      <c r="E80" s="62"/>
      <c r="F80" s="62"/>
      <c r="G80" s="63"/>
      <c r="H80" s="45"/>
      <c r="I80" s="46"/>
    </row>
    <row r="81" spans="1:9" ht="12.75">
      <c r="A81" s="30" t="s">
        <v>1</v>
      </c>
      <c r="B81" s="12" t="s">
        <v>2</v>
      </c>
      <c r="C81" s="12" t="s">
        <v>3</v>
      </c>
      <c r="D81" s="12" t="s">
        <v>4</v>
      </c>
      <c r="E81" s="12" t="s">
        <v>5</v>
      </c>
      <c r="F81" s="25" t="s">
        <v>6</v>
      </c>
      <c r="G81" s="35" t="s">
        <v>7</v>
      </c>
      <c r="H81" s="18"/>
      <c r="I81" s="17"/>
    </row>
    <row r="82" spans="1:9" ht="12.75">
      <c r="A82" s="29">
        <v>4.01</v>
      </c>
      <c r="B82" s="7">
        <v>1710.6010000000001</v>
      </c>
      <c r="C82" s="1" t="s">
        <v>8</v>
      </c>
      <c r="D82" s="7" t="s">
        <v>9</v>
      </c>
      <c r="E82" s="7">
        <v>1</v>
      </c>
      <c r="F82" s="42">
        <v>6000</v>
      </c>
      <c r="G82" s="33">
        <f t="shared" ref="G82:G93" si="12">E82*F82</f>
        <v>6000</v>
      </c>
      <c r="H82" s="44">
        <v>3500</v>
      </c>
      <c r="I82" s="16">
        <f>H82*E82</f>
        <v>3500</v>
      </c>
    </row>
    <row r="83" spans="1:9" ht="12.75">
      <c r="A83" s="29">
        <v>4.0199999999999996</v>
      </c>
      <c r="B83" s="7">
        <v>2021.501</v>
      </c>
      <c r="C83" s="1" t="s">
        <v>10</v>
      </c>
      <c r="D83" s="7" t="s">
        <v>9</v>
      </c>
      <c r="E83" s="7">
        <v>1</v>
      </c>
      <c r="F83" s="42">
        <v>7500</v>
      </c>
      <c r="G83" s="33">
        <f t="shared" si="12"/>
        <v>7500</v>
      </c>
      <c r="H83" s="44">
        <v>7800</v>
      </c>
      <c r="I83" s="16">
        <f t="shared" ref="I83:I93" si="13">H83*E83</f>
        <v>7800</v>
      </c>
    </row>
    <row r="84" spans="1:9" ht="25.5" customHeight="1">
      <c r="A84" s="29">
        <v>4.03</v>
      </c>
      <c r="B84" s="7">
        <v>2104.6030000000001</v>
      </c>
      <c r="C84" s="1" t="s">
        <v>57</v>
      </c>
      <c r="D84" s="7" t="s">
        <v>22</v>
      </c>
      <c r="E84" s="7">
        <v>400</v>
      </c>
      <c r="F84" s="42">
        <v>119</v>
      </c>
      <c r="G84" s="33">
        <f t="shared" si="12"/>
        <v>47600</v>
      </c>
      <c r="H84" s="44">
        <v>180</v>
      </c>
      <c r="I84" s="16">
        <f t="shared" si="13"/>
        <v>72000</v>
      </c>
    </row>
    <row r="85" spans="1:9" ht="12.75">
      <c r="A85" s="29">
        <v>4.04</v>
      </c>
      <c r="B85" s="8">
        <v>2104.6089999999999</v>
      </c>
      <c r="C85" s="11" t="s">
        <v>56</v>
      </c>
      <c r="D85" s="8" t="s">
        <v>12</v>
      </c>
      <c r="E85" s="8">
        <v>45</v>
      </c>
      <c r="F85" s="42">
        <v>45</v>
      </c>
      <c r="G85" s="33">
        <f t="shared" si="12"/>
        <v>2025</v>
      </c>
      <c r="H85" s="44">
        <v>450</v>
      </c>
      <c r="I85" s="16">
        <f t="shared" si="13"/>
        <v>20250</v>
      </c>
    </row>
    <row r="86" spans="1:9" ht="12.75">
      <c r="A86" s="29">
        <v>4.05</v>
      </c>
      <c r="B86" s="20">
        <v>2411.6010000000001</v>
      </c>
      <c r="C86" s="11" t="s">
        <v>23</v>
      </c>
      <c r="D86" s="3" t="s">
        <v>9</v>
      </c>
      <c r="E86" s="8">
        <v>1</v>
      </c>
      <c r="F86" s="42">
        <v>2130</v>
      </c>
      <c r="G86" s="33">
        <f t="shared" si="12"/>
        <v>2130</v>
      </c>
      <c r="H86" s="44">
        <v>1500</v>
      </c>
      <c r="I86" s="16">
        <f t="shared" si="13"/>
        <v>1500</v>
      </c>
    </row>
    <row r="87" spans="1:9" ht="12.75">
      <c r="A87" s="29">
        <v>4.0599999999999996</v>
      </c>
      <c r="B87" s="20">
        <v>2411.6179999999999</v>
      </c>
      <c r="C87" s="11" t="s">
        <v>72</v>
      </c>
      <c r="D87" s="3" t="s">
        <v>51</v>
      </c>
      <c r="E87" s="8">
        <v>200</v>
      </c>
      <c r="F87" s="42">
        <v>68</v>
      </c>
      <c r="G87" s="33">
        <f t="shared" si="12"/>
        <v>13600</v>
      </c>
      <c r="H87" s="73">
        <v>175</v>
      </c>
      <c r="I87" s="74">
        <f t="shared" si="13"/>
        <v>35000</v>
      </c>
    </row>
    <row r="88" spans="1:9" ht="12.75">
      <c r="A88" s="29">
        <v>4.07</v>
      </c>
      <c r="B88" s="20">
        <v>2433.6179999999999</v>
      </c>
      <c r="C88" s="11" t="s">
        <v>78</v>
      </c>
      <c r="D88" s="3" t="s">
        <v>51</v>
      </c>
      <c r="E88" s="8">
        <v>100</v>
      </c>
      <c r="F88" s="42">
        <v>104</v>
      </c>
      <c r="G88" s="33">
        <f t="shared" si="12"/>
        <v>10400</v>
      </c>
      <c r="H88" s="44">
        <v>208</v>
      </c>
      <c r="I88" s="16">
        <f t="shared" si="13"/>
        <v>20800</v>
      </c>
    </row>
    <row r="89" spans="1:9" ht="12.75">
      <c r="A89" s="29">
        <v>4.08</v>
      </c>
      <c r="B89" s="20">
        <v>2451.6019999999999</v>
      </c>
      <c r="C89" s="11" t="s">
        <v>52</v>
      </c>
      <c r="D89" s="3" t="s">
        <v>19</v>
      </c>
      <c r="E89" s="8">
        <v>16</v>
      </c>
      <c r="F89" s="42">
        <v>830</v>
      </c>
      <c r="G89" s="33">
        <f t="shared" si="12"/>
        <v>13280</v>
      </c>
      <c r="H89" s="44">
        <v>325</v>
      </c>
      <c r="I89" s="16">
        <f t="shared" si="13"/>
        <v>5200</v>
      </c>
    </row>
    <row r="90" spans="1:9" ht="12.75">
      <c r="A90" s="29">
        <v>4.09</v>
      </c>
      <c r="B90" s="20">
        <v>2451.6179999999999</v>
      </c>
      <c r="C90" s="11" t="s">
        <v>53</v>
      </c>
      <c r="D90" s="3" t="s">
        <v>51</v>
      </c>
      <c r="E90" s="8">
        <v>200</v>
      </c>
      <c r="F90" s="42">
        <v>31</v>
      </c>
      <c r="G90" s="33">
        <f t="shared" si="12"/>
        <v>6200</v>
      </c>
      <c r="H90" s="44">
        <v>25</v>
      </c>
      <c r="I90" s="16">
        <f t="shared" si="13"/>
        <v>5000</v>
      </c>
    </row>
    <row r="91" spans="1:9" ht="12.75">
      <c r="A91" s="29">
        <v>4.0999999999999996</v>
      </c>
      <c r="B91" s="7">
        <v>2557.6010000000001</v>
      </c>
      <c r="C91" s="1" t="s">
        <v>17</v>
      </c>
      <c r="D91" s="7" t="s">
        <v>9</v>
      </c>
      <c r="E91" s="7">
        <v>1</v>
      </c>
      <c r="F91" s="42">
        <v>11000</v>
      </c>
      <c r="G91" s="33">
        <f t="shared" si="12"/>
        <v>11000</v>
      </c>
      <c r="H91" s="44">
        <v>1500</v>
      </c>
      <c r="I91" s="16">
        <f t="shared" si="13"/>
        <v>1500</v>
      </c>
    </row>
    <row r="92" spans="1:9" ht="12.75">
      <c r="A92" s="29">
        <v>4.1100000000000003</v>
      </c>
      <c r="B92" s="7">
        <v>2573.6010000000001</v>
      </c>
      <c r="C92" s="1" t="s">
        <v>21</v>
      </c>
      <c r="D92" s="7" t="s">
        <v>9</v>
      </c>
      <c r="E92" s="7">
        <v>1</v>
      </c>
      <c r="F92" s="42">
        <v>1790</v>
      </c>
      <c r="G92" s="33">
        <f t="shared" si="12"/>
        <v>1790</v>
      </c>
      <c r="H92" s="44">
        <v>1000</v>
      </c>
      <c r="I92" s="16">
        <f t="shared" si="13"/>
        <v>1000</v>
      </c>
    </row>
    <row r="93" spans="1:9" ht="12.75">
      <c r="A93" s="29">
        <v>4.12</v>
      </c>
      <c r="B93" s="7">
        <v>2573.6010000000001</v>
      </c>
      <c r="C93" s="1" t="s">
        <v>20</v>
      </c>
      <c r="D93" s="7" t="s">
        <v>9</v>
      </c>
      <c r="E93" s="7">
        <v>1</v>
      </c>
      <c r="F93" s="42">
        <v>22400</v>
      </c>
      <c r="G93" s="33">
        <f t="shared" si="12"/>
        <v>22400</v>
      </c>
      <c r="H93" s="44">
        <v>2500</v>
      </c>
      <c r="I93" s="16">
        <f t="shared" si="13"/>
        <v>2500</v>
      </c>
    </row>
    <row r="94" spans="1:9" ht="24" customHeight="1">
      <c r="A94" s="64" t="s">
        <v>47</v>
      </c>
      <c r="B94" s="64"/>
      <c r="C94" s="64"/>
      <c r="D94" s="64"/>
      <c r="E94" s="64"/>
      <c r="F94" s="64"/>
      <c r="G94" s="34">
        <f>SUM(G82:G93)</f>
        <v>143925</v>
      </c>
      <c r="H94" s="34"/>
      <c r="I94" s="72">
        <f t="shared" ref="H94:I94" si="14">SUM(I82:I93)</f>
        <v>176050</v>
      </c>
    </row>
    <row r="95" spans="1:9" ht="12.75">
      <c r="A95" s="65" t="s">
        <v>41</v>
      </c>
      <c r="B95" s="65"/>
      <c r="C95" s="65"/>
      <c r="D95" s="65"/>
      <c r="E95" s="65"/>
      <c r="F95" s="65"/>
      <c r="G95" s="66"/>
      <c r="H95" s="45"/>
      <c r="I95" s="46"/>
    </row>
    <row r="96" spans="1:9" ht="12.75">
      <c r="A96" s="30" t="s">
        <v>1</v>
      </c>
      <c r="B96" s="12" t="s">
        <v>2</v>
      </c>
      <c r="C96" s="12" t="s">
        <v>3</v>
      </c>
      <c r="D96" s="12" t="s">
        <v>4</v>
      </c>
      <c r="E96" s="12" t="s">
        <v>5</v>
      </c>
      <c r="F96" s="25" t="s">
        <v>6</v>
      </c>
      <c r="G96" s="35" t="s">
        <v>7</v>
      </c>
      <c r="H96" s="18"/>
      <c r="I96" s="17"/>
    </row>
    <row r="97" spans="1:9" ht="12.75">
      <c r="A97" s="29">
        <v>5.01</v>
      </c>
      <c r="B97" s="7">
        <v>1710.6010000000001</v>
      </c>
      <c r="C97" s="1" t="s">
        <v>8</v>
      </c>
      <c r="D97" s="7" t="s">
        <v>9</v>
      </c>
      <c r="E97" s="7">
        <v>1</v>
      </c>
      <c r="F97" s="42">
        <v>610</v>
      </c>
      <c r="G97" s="33">
        <f>E97*F97</f>
        <v>610</v>
      </c>
      <c r="H97" s="44">
        <v>4500</v>
      </c>
      <c r="I97" s="16">
        <f>H97*E97</f>
        <v>4500</v>
      </c>
    </row>
    <row r="98" spans="1:9" ht="12.75">
      <c r="A98" s="29">
        <v>5.0199999999999996</v>
      </c>
      <c r="B98" s="7">
        <v>2021.501</v>
      </c>
      <c r="C98" s="1" t="s">
        <v>10</v>
      </c>
      <c r="D98" s="7" t="s">
        <v>9</v>
      </c>
      <c r="E98" s="7">
        <v>1</v>
      </c>
      <c r="F98" s="42">
        <v>17000</v>
      </c>
      <c r="G98" s="33">
        <f>E98*F98</f>
        <v>17000</v>
      </c>
      <c r="H98" s="44">
        <v>15000</v>
      </c>
      <c r="I98" s="16">
        <f t="shared" ref="I98:I108" si="15">H98*E98</f>
        <v>15000</v>
      </c>
    </row>
    <row r="99" spans="1:9" ht="12.75">
      <c r="A99" s="29">
        <v>5.03</v>
      </c>
      <c r="B99" s="19">
        <v>1507.6010000000001</v>
      </c>
      <c r="C99" s="11" t="s">
        <v>11</v>
      </c>
      <c r="D99" s="2" t="s">
        <v>9</v>
      </c>
      <c r="E99" s="8">
        <v>1</v>
      </c>
      <c r="F99" s="42">
        <v>3200</v>
      </c>
      <c r="G99" s="33">
        <f t="shared" ref="G99:G104" si="16">E99*F99</f>
        <v>3200</v>
      </c>
      <c r="H99" s="44">
        <v>1500</v>
      </c>
      <c r="I99" s="16">
        <f t="shared" si="15"/>
        <v>1500</v>
      </c>
    </row>
    <row r="100" spans="1:9" ht="12.75">
      <c r="A100" s="29">
        <v>5.04</v>
      </c>
      <c r="B100" s="19">
        <v>1507.6010000000001</v>
      </c>
      <c r="C100" s="11" t="s">
        <v>58</v>
      </c>
      <c r="D100" s="2" t="s">
        <v>9</v>
      </c>
      <c r="E100" s="8">
        <v>1</v>
      </c>
      <c r="F100" s="42">
        <v>32300</v>
      </c>
      <c r="G100" s="33">
        <f t="shared" si="16"/>
        <v>32300</v>
      </c>
      <c r="H100" s="44">
        <v>8500</v>
      </c>
      <c r="I100" s="16">
        <f t="shared" si="15"/>
        <v>8500</v>
      </c>
    </row>
    <row r="101" spans="1:9" ht="12.75">
      <c r="A101" s="29">
        <v>5.05</v>
      </c>
      <c r="B101" s="19">
        <v>1507.6010000000001</v>
      </c>
      <c r="C101" s="11" t="s">
        <v>37</v>
      </c>
      <c r="D101" s="2" t="s">
        <v>9</v>
      </c>
      <c r="E101" s="8">
        <v>1</v>
      </c>
      <c r="F101" s="42">
        <v>9800</v>
      </c>
      <c r="G101" s="33">
        <f t="shared" si="16"/>
        <v>9800</v>
      </c>
      <c r="H101" s="44">
        <v>25000</v>
      </c>
      <c r="I101" s="16">
        <f t="shared" si="15"/>
        <v>25000</v>
      </c>
    </row>
    <row r="102" spans="1:9" ht="12.75">
      <c r="A102" s="29">
        <v>5.0599999999999996</v>
      </c>
      <c r="B102" s="7">
        <v>2104.6010000000001</v>
      </c>
      <c r="C102" s="1" t="s">
        <v>70</v>
      </c>
      <c r="D102" s="7" t="s">
        <v>9</v>
      </c>
      <c r="E102" s="7">
        <v>1</v>
      </c>
      <c r="F102" s="42">
        <v>35500</v>
      </c>
      <c r="G102" s="33">
        <f t="shared" si="16"/>
        <v>35500</v>
      </c>
      <c r="H102" s="44">
        <v>35000</v>
      </c>
      <c r="I102" s="16">
        <f t="shared" si="15"/>
        <v>35000</v>
      </c>
    </row>
    <row r="103" spans="1:9" ht="12.75">
      <c r="A103" s="29">
        <v>5.07</v>
      </c>
      <c r="B103" s="20">
        <v>2506.6010000000001</v>
      </c>
      <c r="C103" s="11" t="s">
        <v>84</v>
      </c>
      <c r="D103" s="3" t="s">
        <v>9</v>
      </c>
      <c r="E103" s="8">
        <v>1</v>
      </c>
      <c r="F103" s="42">
        <v>222000</v>
      </c>
      <c r="G103" s="36">
        <f>E103*F103</f>
        <v>222000</v>
      </c>
      <c r="H103" s="44">
        <v>165000</v>
      </c>
      <c r="I103" s="16">
        <f t="shared" si="15"/>
        <v>165000</v>
      </c>
    </row>
    <row r="104" spans="1:9" ht="12.75">
      <c r="A104" s="29">
        <v>5.08</v>
      </c>
      <c r="B104" s="7">
        <v>2575.5010000000002</v>
      </c>
      <c r="C104" s="1" t="s">
        <v>62</v>
      </c>
      <c r="D104" s="7" t="s">
        <v>9</v>
      </c>
      <c r="E104" s="7">
        <v>1</v>
      </c>
      <c r="F104" s="42">
        <v>2990</v>
      </c>
      <c r="G104" s="33">
        <f t="shared" si="16"/>
        <v>2990</v>
      </c>
      <c r="H104" s="44">
        <v>5000</v>
      </c>
      <c r="I104" s="16">
        <f t="shared" si="15"/>
        <v>5000</v>
      </c>
    </row>
    <row r="105" spans="1:9" ht="12.75">
      <c r="A105" s="29">
        <v>5.09</v>
      </c>
      <c r="B105" s="7">
        <v>2557.6010000000001</v>
      </c>
      <c r="C105" s="1" t="s">
        <v>17</v>
      </c>
      <c r="D105" s="7" t="s">
        <v>9</v>
      </c>
      <c r="E105" s="7">
        <v>1</v>
      </c>
      <c r="F105" s="42">
        <v>15800</v>
      </c>
      <c r="G105" s="33">
        <f t="shared" ref="G105:G108" si="17">E105*F105</f>
        <v>15800</v>
      </c>
      <c r="H105" s="44">
        <v>3000</v>
      </c>
      <c r="I105" s="16">
        <f t="shared" si="15"/>
        <v>3000</v>
      </c>
    </row>
    <row r="106" spans="1:9" ht="12.75">
      <c r="A106" s="29">
        <v>5.0999999999999996</v>
      </c>
      <c r="B106" s="7">
        <v>2573.6010000000001</v>
      </c>
      <c r="C106" s="1" t="s">
        <v>80</v>
      </c>
      <c r="D106" s="7" t="s">
        <v>9</v>
      </c>
      <c r="E106" s="7">
        <v>1</v>
      </c>
      <c r="F106" s="42">
        <v>14200</v>
      </c>
      <c r="G106" s="33">
        <f t="shared" si="17"/>
        <v>14200</v>
      </c>
      <c r="H106" s="44">
        <v>35000</v>
      </c>
      <c r="I106" s="16">
        <f t="shared" si="15"/>
        <v>35000</v>
      </c>
    </row>
    <row r="107" spans="1:9" ht="12.75">
      <c r="A107" s="29">
        <v>5.1100000000000003</v>
      </c>
      <c r="B107" s="7">
        <v>2573.6010000000001</v>
      </c>
      <c r="C107" s="1" t="s">
        <v>21</v>
      </c>
      <c r="D107" s="7" t="s">
        <v>9</v>
      </c>
      <c r="E107" s="7">
        <v>1</v>
      </c>
      <c r="F107" s="42">
        <v>1790</v>
      </c>
      <c r="G107" s="33">
        <f t="shared" si="17"/>
        <v>1790</v>
      </c>
      <c r="H107" s="44">
        <v>2500</v>
      </c>
      <c r="I107" s="16">
        <f t="shared" si="15"/>
        <v>2500</v>
      </c>
    </row>
    <row r="108" spans="1:9" ht="12.75">
      <c r="A108" s="29">
        <v>5.12</v>
      </c>
      <c r="B108" s="7">
        <v>2573.6010000000001</v>
      </c>
      <c r="C108" s="1" t="s">
        <v>20</v>
      </c>
      <c r="D108" s="7" t="s">
        <v>9</v>
      </c>
      <c r="E108" s="7">
        <v>1</v>
      </c>
      <c r="F108" s="42">
        <v>1</v>
      </c>
      <c r="G108" s="33">
        <f t="shared" si="17"/>
        <v>1</v>
      </c>
      <c r="H108" s="44">
        <v>3100</v>
      </c>
      <c r="I108" s="16">
        <f t="shared" si="15"/>
        <v>3100</v>
      </c>
    </row>
    <row r="109" spans="1:9" ht="24" customHeight="1">
      <c r="A109" s="64" t="s">
        <v>48</v>
      </c>
      <c r="B109" s="64"/>
      <c r="C109" s="64"/>
      <c r="D109" s="64"/>
      <c r="E109" s="64"/>
      <c r="F109" s="64"/>
      <c r="G109" s="34">
        <f>SUM(G97:G108)</f>
        <v>355191</v>
      </c>
      <c r="H109" s="34"/>
      <c r="I109" s="34">
        <f t="shared" ref="H109:I109" si="18">SUM(I97:I108)</f>
        <v>303100</v>
      </c>
    </row>
    <row r="110" spans="1:9" ht="14.25" customHeight="1">
      <c r="A110" s="62" t="s">
        <v>65</v>
      </c>
      <c r="B110" s="62"/>
      <c r="C110" s="62"/>
      <c r="D110" s="62"/>
      <c r="E110" s="62"/>
      <c r="F110" s="62"/>
      <c r="G110" s="63"/>
      <c r="H110" s="45"/>
      <c r="I110" s="46"/>
    </row>
    <row r="111" spans="1:9">
      <c r="A111" s="32" t="s">
        <v>1</v>
      </c>
      <c r="B111" s="9" t="s">
        <v>2</v>
      </c>
      <c r="C111" s="9" t="s">
        <v>3</v>
      </c>
      <c r="D111" s="9" t="s">
        <v>4</v>
      </c>
      <c r="E111" s="9" t="s">
        <v>5</v>
      </c>
      <c r="F111" s="24" t="s">
        <v>6</v>
      </c>
      <c r="G111" s="38" t="s">
        <v>7</v>
      </c>
      <c r="H111" s="40"/>
      <c r="I111" s="15"/>
    </row>
    <row r="112" spans="1:9" ht="12.75">
      <c r="A112" s="29">
        <v>6.01</v>
      </c>
      <c r="B112" s="7">
        <v>1710.6010000000001</v>
      </c>
      <c r="C112" s="1" t="s">
        <v>8</v>
      </c>
      <c r="D112" s="7" t="s">
        <v>9</v>
      </c>
      <c r="E112" s="7">
        <v>1</v>
      </c>
      <c r="F112" s="42">
        <v>3290</v>
      </c>
      <c r="G112" s="33">
        <f t="shared" ref="G112:G113" si="19">E112*F112</f>
        <v>3290</v>
      </c>
      <c r="H112" s="44">
        <v>1500</v>
      </c>
      <c r="I112" s="16">
        <f>H112*E112</f>
        <v>1500</v>
      </c>
    </row>
    <row r="113" spans="1:9" ht="25.5" customHeight="1">
      <c r="A113" s="29">
        <v>6.02</v>
      </c>
      <c r="B113" s="7">
        <v>2021.501</v>
      </c>
      <c r="C113" s="1" t="s">
        <v>10</v>
      </c>
      <c r="D113" s="7" t="s">
        <v>9</v>
      </c>
      <c r="E113" s="7">
        <v>1</v>
      </c>
      <c r="F113" s="42">
        <v>3500</v>
      </c>
      <c r="G113" s="33">
        <f t="shared" si="19"/>
        <v>3500</v>
      </c>
      <c r="H113" s="44">
        <v>1500</v>
      </c>
      <c r="I113" s="16">
        <f t="shared" ref="I113:I121" si="20">H113*E113</f>
        <v>1500</v>
      </c>
    </row>
    <row r="114" spans="1:9" ht="15" customHeight="1">
      <c r="A114" s="29">
        <v>6.03</v>
      </c>
      <c r="B114" s="20">
        <v>2411.6010000000001</v>
      </c>
      <c r="C114" s="11" t="s">
        <v>23</v>
      </c>
      <c r="D114" s="3" t="s">
        <v>9</v>
      </c>
      <c r="E114" s="8">
        <v>1</v>
      </c>
      <c r="F114" s="42">
        <v>2130</v>
      </c>
      <c r="G114" s="33">
        <f t="shared" ref="G114:G115" si="21">E114*F114</f>
        <v>2130</v>
      </c>
      <c r="H114" s="44">
        <v>1500</v>
      </c>
      <c r="I114" s="16">
        <f t="shared" si="20"/>
        <v>1500</v>
      </c>
    </row>
    <row r="115" spans="1:9" ht="15" customHeight="1">
      <c r="A115" s="29">
        <v>6.04</v>
      </c>
      <c r="B115" s="20">
        <v>2411.6179999999999</v>
      </c>
      <c r="C115" s="11" t="s">
        <v>72</v>
      </c>
      <c r="D115" s="3" t="s">
        <v>51</v>
      </c>
      <c r="E115" s="8">
        <v>40</v>
      </c>
      <c r="F115" s="42">
        <v>98</v>
      </c>
      <c r="G115" s="33">
        <f t="shared" si="21"/>
        <v>3920</v>
      </c>
      <c r="H115" s="44">
        <v>100</v>
      </c>
      <c r="I115" s="16">
        <f t="shared" si="20"/>
        <v>4000</v>
      </c>
    </row>
    <row r="116" spans="1:9" ht="15" customHeight="1">
      <c r="A116" s="29">
        <v>6.05</v>
      </c>
      <c r="B116" s="20">
        <v>2433.6179999999999</v>
      </c>
      <c r="C116" s="11" t="s">
        <v>79</v>
      </c>
      <c r="D116" s="3" t="s">
        <v>51</v>
      </c>
      <c r="E116" s="8">
        <v>40</v>
      </c>
      <c r="F116" s="42">
        <v>262</v>
      </c>
      <c r="G116" s="33">
        <f>E116*F116</f>
        <v>10480</v>
      </c>
      <c r="H116" s="44">
        <v>100</v>
      </c>
      <c r="I116" s="16">
        <f t="shared" si="20"/>
        <v>4000</v>
      </c>
    </row>
    <row r="117" spans="1:9" ht="15" customHeight="1">
      <c r="A117" s="29">
        <v>6.06</v>
      </c>
      <c r="B117" s="20">
        <v>2507.6030000000001</v>
      </c>
      <c r="C117" s="11" t="s">
        <v>83</v>
      </c>
      <c r="D117" s="3" t="s">
        <v>22</v>
      </c>
      <c r="E117" s="8">
        <v>20</v>
      </c>
      <c r="F117" s="42">
        <v>790</v>
      </c>
      <c r="G117" s="33">
        <f>E117*F117</f>
        <v>15800</v>
      </c>
      <c r="H117" s="44">
        <v>600</v>
      </c>
      <c r="I117" s="16">
        <f t="shared" si="20"/>
        <v>12000</v>
      </c>
    </row>
    <row r="118" spans="1:9" ht="15" customHeight="1">
      <c r="A118" s="29">
        <v>6.07</v>
      </c>
      <c r="B118" s="8">
        <v>2557.6010000000001</v>
      </c>
      <c r="C118" s="11" t="s">
        <v>17</v>
      </c>
      <c r="D118" s="8" t="s">
        <v>9</v>
      </c>
      <c r="E118" s="8">
        <v>1</v>
      </c>
      <c r="F118" s="42">
        <v>5000</v>
      </c>
      <c r="G118" s="36">
        <f t="shared" ref="G118:G121" si="22">E118*F118</f>
        <v>5000</v>
      </c>
      <c r="H118" s="44">
        <v>1000</v>
      </c>
      <c r="I118" s="16">
        <f t="shared" si="20"/>
        <v>1000</v>
      </c>
    </row>
    <row r="119" spans="1:9" ht="25.5" customHeight="1">
      <c r="A119" s="29">
        <v>6.08</v>
      </c>
      <c r="B119" s="10">
        <v>2573.6019999999999</v>
      </c>
      <c r="C119" s="1" t="s">
        <v>18</v>
      </c>
      <c r="D119" s="2" t="s">
        <v>19</v>
      </c>
      <c r="E119" s="7">
        <v>5</v>
      </c>
      <c r="F119" s="42">
        <v>239</v>
      </c>
      <c r="G119" s="33">
        <f t="shared" si="22"/>
        <v>1195</v>
      </c>
      <c r="H119" s="44">
        <v>200</v>
      </c>
      <c r="I119" s="16">
        <f t="shared" si="20"/>
        <v>1000</v>
      </c>
    </row>
    <row r="120" spans="1:9" ht="15" customHeight="1">
      <c r="A120" s="29">
        <v>6.09</v>
      </c>
      <c r="B120" s="7">
        <v>2573.6010000000001</v>
      </c>
      <c r="C120" s="1" t="s">
        <v>20</v>
      </c>
      <c r="D120" s="7" t="s">
        <v>9</v>
      </c>
      <c r="E120" s="7">
        <v>1</v>
      </c>
      <c r="F120" s="42">
        <v>8900</v>
      </c>
      <c r="G120" s="33">
        <f t="shared" si="22"/>
        <v>8900</v>
      </c>
      <c r="H120" s="44">
        <v>2500</v>
      </c>
      <c r="I120" s="16">
        <f t="shared" si="20"/>
        <v>2500</v>
      </c>
    </row>
    <row r="121" spans="1:9" ht="15" customHeight="1">
      <c r="A121" s="29">
        <v>6.1</v>
      </c>
      <c r="B121" s="7">
        <v>2573.6010000000001</v>
      </c>
      <c r="C121" s="1" t="s">
        <v>21</v>
      </c>
      <c r="D121" s="2" t="s">
        <v>9</v>
      </c>
      <c r="E121" s="7">
        <v>1</v>
      </c>
      <c r="F121" s="42">
        <v>1790</v>
      </c>
      <c r="G121" s="33">
        <f t="shared" si="22"/>
        <v>1790</v>
      </c>
      <c r="H121" s="44">
        <v>1000</v>
      </c>
      <c r="I121" s="16">
        <f t="shared" si="20"/>
        <v>1000</v>
      </c>
    </row>
    <row r="122" spans="1:9" ht="24" customHeight="1">
      <c r="A122" s="64" t="s">
        <v>66</v>
      </c>
      <c r="B122" s="64"/>
      <c r="C122" s="64"/>
      <c r="D122" s="64"/>
      <c r="E122" s="64"/>
      <c r="F122" s="64"/>
      <c r="G122" s="34">
        <f>SUM(G112:G121)</f>
        <v>56005</v>
      </c>
      <c r="H122" s="34"/>
      <c r="I122" s="34">
        <f t="shared" ref="H122:I122" si="23">SUM(I112:I121)</f>
        <v>30000</v>
      </c>
    </row>
    <row r="123" spans="1:9" ht="15" customHeight="1">
      <c r="A123" s="62" t="s">
        <v>81</v>
      </c>
      <c r="B123" s="62"/>
      <c r="C123" s="62"/>
      <c r="D123" s="62"/>
      <c r="E123" s="62"/>
      <c r="F123" s="62"/>
      <c r="G123" s="63"/>
      <c r="H123" s="45"/>
      <c r="I123" s="46"/>
    </row>
    <row r="124" spans="1:9" ht="15" customHeight="1">
      <c r="A124" s="32" t="s">
        <v>1</v>
      </c>
      <c r="B124" s="9" t="s">
        <v>2</v>
      </c>
      <c r="C124" s="9" t="s">
        <v>3</v>
      </c>
      <c r="D124" s="9" t="s">
        <v>4</v>
      </c>
      <c r="E124" s="9" t="s">
        <v>5</v>
      </c>
      <c r="F124" s="24" t="s">
        <v>6</v>
      </c>
      <c r="G124" s="38" t="s">
        <v>7</v>
      </c>
      <c r="H124" s="40"/>
      <c r="I124" s="15"/>
    </row>
    <row r="125" spans="1:9" ht="15" customHeight="1">
      <c r="A125" s="29">
        <v>7.01</v>
      </c>
      <c r="B125" s="7">
        <v>1710.6010000000001</v>
      </c>
      <c r="C125" s="1" t="s">
        <v>8</v>
      </c>
      <c r="D125" s="7" t="s">
        <v>9</v>
      </c>
      <c r="E125" s="7">
        <v>1</v>
      </c>
      <c r="F125" s="42">
        <v>4390</v>
      </c>
      <c r="G125" s="33">
        <f t="shared" ref="G125:G134" si="24">E125*F125</f>
        <v>4390</v>
      </c>
      <c r="H125" s="44">
        <v>1500</v>
      </c>
      <c r="I125" s="16">
        <f>H125*E125</f>
        <v>1500</v>
      </c>
    </row>
    <row r="126" spans="1:9" ht="25.5" customHeight="1">
      <c r="A126" s="29">
        <v>7.02</v>
      </c>
      <c r="B126" s="7">
        <v>2021.501</v>
      </c>
      <c r="C126" s="1" t="s">
        <v>10</v>
      </c>
      <c r="D126" s="7" t="s">
        <v>9</v>
      </c>
      <c r="E126" s="7">
        <v>1</v>
      </c>
      <c r="F126" s="42">
        <v>4000</v>
      </c>
      <c r="G126" s="33">
        <f t="shared" si="24"/>
        <v>4000</v>
      </c>
      <c r="H126" s="44">
        <v>3561</v>
      </c>
      <c r="I126" s="16">
        <f t="shared" ref="I126:I137" si="25">H126*E126</f>
        <v>3561</v>
      </c>
    </row>
    <row r="127" spans="1:9" ht="15" customHeight="1">
      <c r="A127" s="29">
        <v>7.03</v>
      </c>
      <c r="B127" s="10">
        <v>1507.6010000000001</v>
      </c>
      <c r="C127" s="1" t="s">
        <v>11</v>
      </c>
      <c r="D127" s="2" t="s">
        <v>9</v>
      </c>
      <c r="E127" s="7">
        <v>1</v>
      </c>
      <c r="F127" s="42">
        <v>1600</v>
      </c>
      <c r="G127" s="33">
        <f t="shared" si="24"/>
        <v>1600</v>
      </c>
      <c r="H127" s="44">
        <v>1500</v>
      </c>
      <c r="I127" s="16">
        <f t="shared" si="25"/>
        <v>1500</v>
      </c>
    </row>
    <row r="128" spans="1:9" ht="25.5" customHeight="1">
      <c r="A128" s="29">
        <v>7.04</v>
      </c>
      <c r="B128" s="19">
        <v>2104.5030000000002</v>
      </c>
      <c r="C128" s="11" t="s">
        <v>32</v>
      </c>
      <c r="D128" s="3" t="s">
        <v>22</v>
      </c>
      <c r="E128" s="8">
        <v>100</v>
      </c>
      <c r="F128" s="42">
        <v>12.1</v>
      </c>
      <c r="G128" s="33">
        <f t="shared" si="24"/>
        <v>1210</v>
      </c>
      <c r="H128" s="44">
        <v>8</v>
      </c>
      <c r="I128" s="16">
        <f t="shared" si="25"/>
        <v>800</v>
      </c>
    </row>
    <row r="129" spans="1:9" ht="15" customHeight="1">
      <c r="A129" s="29">
        <v>7.05</v>
      </c>
      <c r="B129" s="19">
        <v>2104.5030000000002</v>
      </c>
      <c r="C129" s="11" t="s">
        <v>33</v>
      </c>
      <c r="D129" s="2" t="s">
        <v>34</v>
      </c>
      <c r="E129" s="8">
        <v>50</v>
      </c>
      <c r="F129" s="42">
        <v>157</v>
      </c>
      <c r="G129" s="33">
        <f t="shared" si="24"/>
        <v>7850</v>
      </c>
      <c r="H129" s="44">
        <v>80</v>
      </c>
      <c r="I129" s="16">
        <f t="shared" si="25"/>
        <v>4000</v>
      </c>
    </row>
    <row r="130" spans="1:9" ht="15" customHeight="1">
      <c r="A130" s="29">
        <v>7.06</v>
      </c>
      <c r="B130" s="19">
        <v>2104.6010000000001</v>
      </c>
      <c r="C130" s="11" t="s">
        <v>70</v>
      </c>
      <c r="D130" s="2" t="s">
        <v>9</v>
      </c>
      <c r="E130" s="8">
        <v>1</v>
      </c>
      <c r="F130" s="42">
        <v>11600</v>
      </c>
      <c r="G130" s="33">
        <f t="shared" si="24"/>
        <v>11600</v>
      </c>
      <c r="H130" s="44">
        <v>35000</v>
      </c>
      <c r="I130" s="16">
        <f t="shared" si="25"/>
        <v>35000</v>
      </c>
    </row>
    <row r="131" spans="1:9" ht="15" customHeight="1">
      <c r="A131" s="29">
        <v>7.07</v>
      </c>
      <c r="B131" s="19">
        <v>2106.5070000000001</v>
      </c>
      <c r="C131" s="11" t="s">
        <v>68</v>
      </c>
      <c r="D131" s="2" t="s">
        <v>69</v>
      </c>
      <c r="E131" s="8">
        <v>18</v>
      </c>
      <c r="F131" s="42">
        <v>147</v>
      </c>
      <c r="G131" s="33">
        <f t="shared" si="24"/>
        <v>2646</v>
      </c>
      <c r="H131" s="44">
        <v>50</v>
      </c>
      <c r="I131" s="16">
        <f t="shared" si="25"/>
        <v>900</v>
      </c>
    </row>
    <row r="132" spans="1:9" ht="15" customHeight="1">
      <c r="A132" s="29">
        <v>7.08</v>
      </c>
      <c r="B132" s="20">
        <v>2211.509</v>
      </c>
      <c r="C132" s="11" t="s">
        <v>59</v>
      </c>
      <c r="D132" s="3" t="s">
        <v>12</v>
      </c>
      <c r="E132" s="8">
        <v>25</v>
      </c>
      <c r="F132" s="42">
        <v>132</v>
      </c>
      <c r="G132" s="33">
        <f t="shared" si="24"/>
        <v>3300</v>
      </c>
      <c r="H132" s="44">
        <v>25</v>
      </c>
      <c r="I132" s="16">
        <f t="shared" si="25"/>
        <v>625</v>
      </c>
    </row>
    <row r="133" spans="1:9" ht="15" customHeight="1">
      <c r="A133" s="29">
        <v>7.09</v>
      </c>
      <c r="B133" s="20">
        <v>2301.5039999999999</v>
      </c>
      <c r="C133" s="11" t="s">
        <v>71</v>
      </c>
      <c r="D133" s="3" t="s">
        <v>34</v>
      </c>
      <c r="E133" s="8">
        <v>50</v>
      </c>
      <c r="F133" s="42">
        <v>209</v>
      </c>
      <c r="G133" s="33">
        <f t="shared" si="24"/>
        <v>10450</v>
      </c>
      <c r="H133" s="44">
        <v>200</v>
      </c>
      <c r="I133" s="16">
        <f t="shared" si="25"/>
        <v>10000</v>
      </c>
    </row>
    <row r="134" spans="1:9" ht="15" customHeight="1">
      <c r="A134" s="29">
        <v>7.1</v>
      </c>
      <c r="B134" s="8">
        <v>2557.6010000000001</v>
      </c>
      <c r="C134" s="11" t="s">
        <v>17</v>
      </c>
      <c r="D134" s="8" t="s">
        <v>9</v>
      </c>
      <c r="E134" s="8">
        <v>1</v>
      </c>
      <c r="F134" s="42">
        <v>14900</v>
      </c>
      <c r="G134" s="33">
        <f t="shared" si="24"/>
        <v>14900</v>
      </c>
      <c r="H134" s="44">
        <v>2500</v>
      </c>
      <c r="I134" s="16">
        <f t="shared" si="25"/>
        <v>2500</v>
      </c>
    </row>
    <row r="135" spans="1:9" ht="25.5" customHeight="1">
      <c r="A135" s="29">
        <v>7.11</v>
      </c>
      <c r="B135" s="10">
        <v>2573.6019999999999</v>
      </c>
      <c r="C135" s="1" t="s">
        <v>18</v>
      </c>
      <c r="D135" s="2" t="s">
        <v>19</v>
      </c>
      <c r="E135" s="7">
        <v>4</v>
      </c>
      <c r="F135" s="42">
        <v>239</v>
      </c>
      <c r="G135" s="33">
        <f t="shared" ref="G135:G137" si="26">E135*F135</f>
        <v>956</v>
      </c>
      <c r="H135" s="44">
        <v>250</v>
      </c>
      <c r="I135" s="16">
        <f t="shared" si="25"/>
        <v>1000</v>
      </c>
    </row>
    <row r="136" spans="1:9" ht="15" customHeight="1">
      <c r="A136" s="29">
        <v>7.12</v>
      </c>
      <c r="B136" s="7">
        <v>2573.6010000000001</v>
      </c>
      <c r="C136" s="1" t="s">
        <v>20</v>
      </c>
      <c r="D136" s="7" t="s">
        <v>9</v>
      </c>
      <c r="E136" s="7">
        <v>1</v>
      </c>
      <c r="F136" s="42">
        <v>1</v>
      </c>
      <c r="G136" s="33">
        <f t="shared" si="26"/>
        <v>1</v>
      </c>
      <c r="H136" s="44">
        <v>2500</v>
      </c>
      <c r="I136" s="16">
        <f t="shared" si="25"/>
        <v>2500</v>
      </c>
    </row>
    <row r="137" spans="1:9" ht="15" customHeight="1">
      <c r="A137" s="29">
        <v>7.13</v>
      </c>
      <c r="B137" s="7">
        <v>2573.6010000000001</v>
      </c>
      <c r="C137" s="1" t="s">
        <v>21</v>
      </c>
      <c r="D137" s="2" t="s">
        <v>9</v>
      </c>
      <c r="E137" s="7">
        <v>1</v>
      </c>
      <c r="F137" s="42">
        <v>1790</v>
      </c>
      <c r="G137" s="33">
        <f t="shared" si="26"/>
        <v>1790</v>
      </c>
      <c r="H137" s="44">
        <v>900</v>
      </c>
      <c r="I137" s="16">
        <f t="shared" si="25"/>
        <v>900</v>
      </c>
    </row>
    <row r="138" spans="1:9" ht="24" customHeight="1">
      <c r="A138" s="64" t="s">
        <v>67</v>
      </c>
      <c r="B138" s="64"/>
      <c r="C138" s="64"/>
      <c r="D138" s="64"/>
      <c r="E138" s="64"/>
      <c r="F138" s="64"/>
      <c r="G138" s="34">
        <f>SUM(G125:G137)</f>
        <v>64693</v>
      </c>
      <c r="H138" s="34"/>
      <c r="I138" s="34">
        <f t="shared" ref="H138:I138" si="27">SUM(I125:I137)</f>
        <v>64786</v>
      </c>
    </row>
    <row r="139" spans="1:9" ht="15" customHeight="1">
      <c r="A139" s="62" t="s">
        <v>24</v>
      </c>
      <c r="B139" s="62"/>
      <c r="C139" s="62"/>
      <c r="D139" s="62"/>
      <c r="E139" s="62"/>
      <c r="F139" s="62"/>
      <c r="G139" s="63"/>
      <c r="H139" s="45"/>
      <c r="I139" s="46"/>
    </row>
    <row r="140" spans="1:9" ht="15" customHeight="1">
      <c r="A140" s="32" t="s">
        <v>1</v>
      </c>
      <c r="B140" s="9" t="s">
        <v>2</v>
      </c>
      <c r="C140" s="9" t="s">
        <v>3</v>
      </c>
      <c r="D140" s="9" t="s">
        <v>4</v>
      </c>
      <c r="E140" s="9" t="s">
        <v>5</v>
      </c>
      <c r="F140" s="24" t="s">
        <v>6</v>
      </c>
      <c r="G140" s="38" t="s">
        <v>7</v>
      </c>
      <c r="H140" s="24" t="s">
        <v>6</v>
      </c>
      <c r="I140" s="38" t="s">
        <v>7</v>
      </c>
    </row>
    <row r="141" spans="1:9" ht="24" customHeight="1">
      <c r="A141" s="29">
        <v>8.01</v>
      </c>
      <c r="B141" s="4">
        <v>1507.6010000000001</v>
      </c>
      <c r="C141" s="5" t="s">
        <v>38</v>
      </c>
      <c r="D141" s="4" t="s">
        <v>25</v>
      </c>
      <c r="E141" s="4">
        <v>1</v>
      </c>
      <c r="F141" s="26">
        <v>50000</v>
      </c>
      <c r="G141" s="33">
        <f>E141*F141</f>
        <v>50000</v>
      </c>
      <c r="H141" s="41">
        <v>50000</v>
      </c>
      <c r="I141" s="75">
        <f>F141*E141</f>
        <v>50000</v>
      </c>
    </row>
    <row r="142" spans="1:9" ht="24" customHeight="1">
      <c r="A142" s="29">
        <v>8.02</v>
      </c>
      <c r="B142" s="4"/>
      <c r="C142" s="5" t="s">
        <v>26</v>
      </c>
      <c r="D142" s="4" t="s">
        <v>25</v>
      </c>
      <c r="E142" s="4">
        <v>1</v>
      </c>
      <c r="F142" s="26">
        <v>100000</v>
      </c>
      <c r="G142" s="33">
        <f>E142*F142</f>
        <v>100000</v>
      </c>
      <c r="H142" s="41">
        <v>100000</v>
      </c>
      <c r="I142" s="75">
        <f t="shared" ref="I142:I145" si="28">F142*E142</f>
        <v>100000</v>
      </c>
    </row>
    <row r="143" spans="1:9" ht="24" customHeight="1">
      <c r="A143" s="29">
        <v>8.0299999999999994</v>
      </c>
      <c r="B143" s="4"/>
      <c r="C143" s="5" t="s">
        <v>27</v>
      </c>
      <c r="D143" s="4" t="s">
        <v>25</v>
      </c>
      <c r="E143" s="4">
        <v>1</v>
      </c>
      <c r="F143" s="26">
        <v>150000</v>
      </c>
      <c r="G143" s="33">
        <f>E143*F143</f>
        <v>150000</v>
      </c>
      <c r="H143" s="41">
        <v>150000</v>
      </c>
      <c r="I143" s="75">
        <f t="shared" si="28"/>
        <v>150000</v>
      </c>
    </row>
    <row r="144" spans="1:9" ht="24" customHeight="1">
      <c r="A144" s="29">
        <v>8.0399999999999991</v>
      </c>
      <c r="B144" s="21">
        <v>2123.61</v>
      </c>
      <c r="C144" s="5" t="s">
        <v>28</v>
      </c>
      <c r="D144" s="4" t="s">
        <v>29</v>
      </c>
      <c r="E144" s="4">
        <v>80</v>
      </c>
      <c r="F144" s="26">
        <v>257</v>
      </c>
      <c r="G144" s="33">
        <f t="shared" ref="G144" si="29">E144*F144</f>
        <v>20560</v>
      </c>
      <c r="H144" s="41">
        <v>20560</v>
      </c>
      <c r="I144" s="75">
        <f t="shared" si="28"/>
        <v>20560</v>
      </c>
    </row>
    <row r="145" spans="1:9" ht="24" customHeight="1">
      <c r="A145" s="29">
        <v>8.0500000000000007</v>
      </c>
      <c r="B145" s="21"/>
      <c r="C145" s="5" t="s">
        <v>82</v>
      </c>
      <c r="D145" s="4" t="s">
        <v>25</v>
      </c>
      <c r="E145" s="4">
        <v>1</v>
      </c>
      <c r="F145" s="26">
        <v>1000000</v>
      </c>
      <c r="G145" s="33">
        <f t="shared" ref="G145" si="30">E145*F145</f>
        <v>1000000</v>
      </c>
      <c r="H145" s="41">
        <v>1000000</v>
      </c>
      <c r="I145" s="75">
        <f t="shared" si="28"/>
        <v>1000000</v>
      </c>
    </row>
    <row r="146" spans="1:9" ht="24" customHeight="1">
      <c r="A146" s="64" t="s">
        <v>30</v>
      </c>
      <c r="B146" s="64"/>
      <c r="C146" s="64"/>
      <c r="D146" s="64"/>
      <c r="E146" s="64"/>
      <c r="F146" s="64"/>
      <c r="G146" s="33">
        <f>SUM(G141:G145)</f>
        <v>1320560</v>
      </c>
      <c r="H146" s="33"/>
      <c r="I146" s="33">
        <f t="shared" ref="H146:I146" si="31">SUM(I141:I145)</f>
        <v>1320560</v>
      </c>
    </row>
    <row r="147" spans="1:9" ht="36" customHeight="1">
      <c r="A147" s="60" t="s">
        <v>31</v>
      </c>
      <c r="B147" s="61"/>
      <c r="C147" s="61"/>
      <c r="D147" s="61"/>
      <c r="E147" s="61"/>
      <c r="F147" s="56">
        <f>G34+G63+G79+G94+G109+G122+G138+G146</f>
        <v>4372112</v>
      </c>
      <c r="G147" s="57"/>
      <c r="H147" s="58">
        <f>I34+I63+I79+I94+I109+I122+I138+I146</f>
        <v>3647099.2</v>
      </c>
      <c r="I147" s="59"/>
    </row>
    <row r="151" spans="1:9" ht="15" customHeight="1">
      <c r="H151" s="76">
        <f>F147-H147</f>
        <v>725012.79999999981</v>
      </c>
    </row>
  </sheetData>
  <autoFilter ref="A6:G113" xr:uid="{00000000-0001-0000-0000-000000000000}"/>
  <sortState xmlns:xlrd2="http://schemas.microsoft.com/office/spreadsheetml/2017/richdata2" ref="A97:G108">
    <sortCondition ref="B97:B108"/>
  </sortState>
  <mergeCells count="24">
    <mergeCell ref="A5:G5"/>
    <mergeCell ref="A35:G35"/>
    <mergeCell ref="F4:G4"/>
    <mergeCell ref="A34:F34"/>
    <mergeCell ref="A80:G80"/>
    <mergeCell ref="A94:F94"/>
    <mergeCell ref="A95:G95"/>
    <mergeCell ref="A64:G64"/>
    <mergeCell ref="H4:I4"/>
    <mergeCell ref="A1:I1"/>
    <mergeCell ref="A2:I2"/>
    <mergeCell ref="A3:I3"/>
    <mergeCell ref="F147:G147"/>
    <mergeCell ref="H147:I147"/>
    <mergeCell ref="A147:E147"/>
    <mergeCell ref="A139:G139"/>
    <mergeCell ref="A79:F79"/>
    <mergeCell ref="A146:F146"/>
    <mergeCell ref="A109:F109"/>
    <mergeCell ref="A110:G110"/>
    <mergeCell ref="A122:F122"/>
    <mergeCell ref="A123:G123"/>
    <mergeCell ref="A138:F138"/>
    <mergeCell ref="A63:F63"/>
  </mergeCells>
  <phoneticPr fontId="10" type="noConversion"/>
  <pageMargins left="0.7" right="0.7" top="0.75" bottom="0.75" header="0.3" footer="0.3"/>
  <pageSetup scale="71" fitToHeight="0" orientation="portrait" r:id="rId1"/>
  <rowBreaks count="3" manualBreakCount="3">
    <brk id="34" max="16383" man="1"/>
    <brk id="79" max="16383" man="1"/>
    <brk id="1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4ef790d04b873e9bedc9f970abb49fbe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be86acbbf19cb3ac35ce3e9cb8fe9f62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CE49C-9E63-4F3A-A786-652205AFF7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FD96C-973F-4F07-9FAD-7F1F573F4B3C}">
  <ds:schemaRefs>
    <ds:schemaRef ds:uri="http://schemas.microsoft.com/office/2006/metadata/properties"/>
    <ds:schemaRef ds:uri="http://schemas.microsoft.com/office/infopath/2007/PartnerControls"/>
    <ds:schemaRef ds:uri="ca1c673c-5ca3-4a05-9f09-f15bea49d2c4"/>
    <ds:schemaRef ds:uri="926a17e6-f857-4f36-a0cf-6aeb21230cdf"/>
    <ds:schemaRef ds:uri="75495cef-ff6d-464b-ab7d-eea311b1cf2d"/>
    <ds:schemaRef ds:uri="24832d55-80cc-48c4-896c-743506f5e89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192FEDB-CF30-4462-A66F-5258ED820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BID FORM</vt:lpstr>
      <vt:lpstr>GENERAL</vt:lpstr>
      <vt:lpstr>HOMER</vt:lpstr>
      <vt:lpstr>MARSHALL</vt:lpstr>
      <vt:lpstr>MARSHALL_OUTFALL</vt:lpstr>
      <vt:lpstr>MRB_1_135ABC</vt:lpstr>
      <vt:lpstr>MRB_3_140B</vt:lpstr>
      <vt:lpstr>OUTFALL_121A</vt:lpstr>
      <vt:lpstr>OUTFALL_131C__FORD</vt:lpstr>
      <vt:lpstr>OUTFALLS_116A___117A</vt:lpstr>
      <vt:lpstr>PELHAM</vt:lpstr>
      <vt:lpstr>PHALEN_CREEK_SANITARY_PILE</vt:lpstr>
      <vt:lpstr>PORTLAND</vt:lpstr>
      <vt:lpstr>RIVERVIEW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Brokaw</dc:creator>
  <cp:keywords/>
  <dc:description/>
  <cp:lastModifiedBy>Queenie Tran</cp:lastModifiedBy>
  <cp:revision/>
  <cp:lastPrinted>2025-10-30T20:05:18Z</cp:lastPrinted>
  <dcterms:created xsi:type="dcterms:W3CDTF">2008-03-13T19:52:07Z</dcterms:created>
  <dcterms:modified xsi:type="dcterms:W3CDTF">2025-12-04T15:42:02Z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0x010100E7ADAC655166BF46BDE64D2955422826</vt:lpwstr>
  </property>
  <property fmtid="{D5CDD505-2E9C-101B-9397-08002B2CF9AE}" pid="37" name="MediaServiceImageTags">
    <vt:lpwstr/>
  </property>
</Properties>
</file>